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<sst xmlns="http://schemas.openxmlformats.org/spreadsheetml/2006/main" count="221" uniqueCount="111">
  <si>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</si>
  <si>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</si>
  <si>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</si>
  <si>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</si>
  <si>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</si>
  <si>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</si>
  <si>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</si>
  <si>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</si>
  <si>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</si>
  <si>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</si>
  <si>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</si>
  <si>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</si>
  <si>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</si>
  <si>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</si>
  <si>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</si>
  <si>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</si>
  <si>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</si>
  <si>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</si>
  <si>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</si>
  <si>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</si>
  <si>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</si>
  <si>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</si>
  <si>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</si>
  <si>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</si>
  <si>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</si>
  <si>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</si>
  <si>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</si>
  <si>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</si>
  <si>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</si>
  <si>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</si>
  <si>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</si>
  <si>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</si>
  <si>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</si>
  <si>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</si>
  <si>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</si>
  <si>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</si>
  <si>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</si>
  <si>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</si>
  <si>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</si>
  <si>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</si>
  <si>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</si>
  <si>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</si>
  <si>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</si>
  <si>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</si>
  <si>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</si>
  <si>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</si>
  <si>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</si>
  <si>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</si>
  <si>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</si>
  <si>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</si>
  <si>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</si>
  <si>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</si>
  <si>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</si>
  <si>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</si>
  <si>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</si>
  <si>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</si>
  <si>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</si>
  <si>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</si>
  <si>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</si>
  <si>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</si>
  <si>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</si>
  <si>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</si>
  <si>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</si>
  <si>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</si>
  <si>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</si>
  <si>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</si>
  <si>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</si>
  <si>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</si>
  <si>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</si>
  <si>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</si>
  <si>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</si>
  <si>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</si>
  <si>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</si>
  <si>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</si>
  <si>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</si>
  <si>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</si>
  <si>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</si>
  <si>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</si>
  <si>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</si>
  <si>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</si>
  <si>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</si>
  <si>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</si>
  <si>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</si>
  <si>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</si>
  <si>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</si>
  <si>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</si>
  <si>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</si>
  <si>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</si>
  <si>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</si>
  <si>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</si>
  <si>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</si>
  <si>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</si>
  <si>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</si>
  <si>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</si>
  <si>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</si>
  <si>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</si>
  <si>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ニセコ町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</si>
  <si>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</si>
  <si>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</si>
  <si>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</si>
  <si>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</si>
  <si>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</si>
  <si>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</si>
  <si>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</si>
  <si>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</si>
  <si>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</si>
  <si>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</si>
  <si>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</si>
  <si>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収益的収支比率について向上傾向にある。
現状として、類似団体や全国平均に比べ、経費回収率が高く、汚水処理原価も低く抑えられている。また、供用開始前後の普及対策により、水洗化率も平均以上となっており、比較上では、一定程度経営の効率化が図られているものと考えられる。
施設利用率については平均値以下となっているが、国際観光リゾート地を有していることから季節変動が大きいことも加味する必要がある。</t>
    <rPh sb="11" eb="13">
      <t>コウジョウ</t>
    </rPh>
    <rPh sb="13" eb="15">
      <t>ケイコウ</t>
    </rPh>
    <rPh sb="20" eb="22">
      <t>ゲンジョウ</t>
    </rPh>
    <rPh sb="39" eb="41">
      <t>ケイヒ</t>
    </rPh>
    <rPh sb="48" eb="50">
      <t>オスイ</t>
    </rPh>
    <rPh sb="50" eb="52">
      <t>ショリ</t>
    </rPh>
    <rPh sb="68" eb="70">
      <t>キョウヨウ</t>
    </rPh>
    <rPh sb="70" eb="72">
      <t>カイシ</t>
    </rPh>
    <rPh sb="72" eb="74">
      <t>ゼンゴ</t>
    </rPh>
    <rPh sb="75" eb="77">
      <t>フキュウ</t>
    </rPh>
    <rPh sb="77" eb="79">
      <t>タイサク</t>
    </rPh>
    <rPh sb="83" eb="86">
      <t>スイセンカ</t>
    </rPh>
    <rPh sb="86" eb="87">
      <t>リツ</t>
    </rPh>
    <rPh sb="88" eb="90">
      <t>ヘイキン</t>
    </rPh>
    <rPh sb="90" eb="92">
      <t>イジョウ</t>
    </rPh>
    <rPh sb="99" eb="101">
      <t>ヒカク</t>
    </rPh>
    <rPh sb="101" eb="102">
      <t>ジョウ</t>
    </rPh>
    <rPh sb="114" eb="115">
      <t>カ</t>
    </rPh>
    <phoneticPr fontId="4"/>
  </si>
  <si>
    <t>事業としての規模、諸条件（給水人口、人口密度、地理的条件など）を考慮しつつ、各種指標においては他団体比較から一定の経営効率化が伺える。
それでも、企業会計としては基準内繰入も含め一般会計からの繰入に多くを依存している状況にあり、より一層の経営の健全性や効率化の取り組みが求められる。
また、比較的新しい事業ではあるが、今後は徐々に各種施設が更新期を迎えることから、長期的な視点により老朽化対策を図っていく必要がある。</t>
    <rPh sb="38" eb="40">
      <t>カクシュ</t>
    </rPh>
    <rPh sb="40" eb="42">
      <t>シヒョウ</t>
    </rPh>
    <rPh sb="47" eb="48">
      <t>タ</t>
    </rPh>
    <rPh sb="48" eb="50">
      <t>ダンタイ</t>
    </rPh>
    <rPh sb="50" eb="52">
      <t>ヒカク</t>
    </rPh>
    <rPh sb="54" eb="56">
      <t>イッテイ</t>
    </rPh>
    <rPh sb="57" eb="59">
      <t>ケイエイ</t>
    </rPh>
    <rPh sb="59" eb="61">
      <t>コウリツ</t>
    </rPh>
    <rPh sb="61" eb="62">
      <t>カ</t>
    </rPh>
    <rPh sb="63" eb="64">
      <t>ウカガ</t>
    </rPh>
    <rPh sb="73" eb="75">
      <t>キギョウ</t>
    </rPh>
    <rPh sb="75" eb="77">
      <t>カイケイ</t>
    </rPh>
    <rPh sb="81" eb="84">
      <t>キジュンナイ</t>
    </rPh>
    <rPh sb="84" eb="86">
      <t>クリイレ</t>
    </rPh>
    <rPh sb="87" eb="88">
      <t>フク</t>
    </rPh>
    <rPh sb="89" eb="91">
      <t>イッパン</t>
    </rPh>
    <rPh sb="91" eb="93">
      <t>カイケイ</t>
    </rPh>
    <rPh sb="96" eb="98">
      <t>クリイレ</t>
    </rPh>
    <rPh sb="99" eb="100">
      <t>オオ</t>
    </rPh>
    <rPh sb="102" eb="104">
      <t>イゾン</t>
    </rPh>
    <rPh sb="108" eb="110">
      <t>ジョウキョウ</t>
    </rPh>
    <rPh sb="116" eb="118">
      <t>イッソウ</t>
    </rPh>
    <rPh sb="119" eb="121">
      <t>ケイエイ</t>
    </rPh>
    <rPh sb="122" eb="125">
      <t>ケンゼンセイ</t>
    </rPh>
    <rPh sb="126" eb="129">
      <t>コウリツカ</t>
    </rPh>
    <rPh sb="130" eb="131">
      <t>ト</t>
    </rPh>
    <rPh sb="132" eb="133">
      <t>ク</t>
    </rPh>
    <rPh sb="135" eb="136">
      <t>モト</t>
    </rPh>
    <rPh sb="145" eb="148">
      <t>ヒカクテキ</t>
    </rPh>
    <rPh sb="148" eb="149">
      <t>アタラ</t>
    </rPh>
    <rPh sb="151" eb="153">
      <t>ジギョウ</t>
    </rPh>
    <rPh sb="159" eb="161">
      <t>コンゴ</t>
    </rPh>
    <rPh sb="162" eb="164">
      <t>ジョジョ</t>
    </rPh>
    <rPh sb="165" eb="167">
      <t>カクシュ</t>
    </rPh>
    <rPh sb="167" eb="169">
      <t>シセツ</t>
    </rPh>
    <rPh sb="170" eb="172">
      <t>コウシン</t>
    </rPh>
    <rPh sb="172" eb="173">
      <t>キ</t>
    </rPh>
    <rPh sb="174" eb="175">
      <t>ムカ</t>
    </rPh>
    <rPh sb="182" eb="185">
      <t>チョウキテキ</t>
    </rPh>
    <rPh sb="186" eb="188">
      <t>シテン</t>
    </rPh>
    <rPh sb="191" eb="194">
      <t>ロウキュウカ</t>
    </rPh>
    <rPh sb="194" eb="196">
      <t>タイサク</t>
    </rPh>
    <rPh sb="197" eb="198">
      <t>ハカ</t>
    </rPh>
    <rPh sb="202" eb="204">
      <t>ヒツヨウ</t>
    </rPh>
    <phoneticPr fontId="4"/>
  </si>
  <si>
    <t>供用開始してから１５年経過し、下水道管理センターの設備長寿命化に着手しており、順次、電気設備・機械設備と計画的に更新を進める予定としている。
管渠については当面問題ないと考えているが、管渠清掃やマンホール補修など適正な維持管理に努めていく。</t>
    <rPh sb="11" eb="13">
      <t>ケイカ</t>
    </rPh>
    <rPh sb="15" eb="18">
      <t>ゲスイドウ</t>
    </rPh>
    <rPh sb="18" eb="20">
      <t>カンリ</t>
    </rPh>
    <rPh sb="25" eb="27">
      <t>セツビ</t>
    </rPh>
    <rPh sb="27" eb="28">
      <t>チョウ</t>
    </rPh>
    <rPh sb="28" eb="31">
      <t>ジュミョウカ</t>
    </rPh>
    <rPh sb="32" eb="34">
      <t>チャクシュ</t>
    </rPh>
    <rPh sb="39" eb="41">
      <t>ジュンジ</t>
    </rPh>
    <rPh sb="42" eb="44">
      <t>デンキ</t>
    </rPh>
    <rPh sb="44" eb="46">
      <t>セツビ</t>
    </rPh>
    <rPh sb="47" eb="49">
      <t>キカイ</t>
    </rPh>
    <rPh sb="49" eb="51">
      <t>セツビ</t>
    </rPh>
    <rPh sb="52" eb="55">
      <t>ケイカクテキ</t>
    </rPh>
    <rPh sb="56" eb="58">
      <t>コウシン</t>
    </rPh>
    <rPh sb="59" eb="60">
      <t>スス</t>
    </rPh>
    <rPh sb="62" eb="64">
      <t>ヨテイ</t>
    </rPh>
    <rPh sb="92" eb="94">
      <t>カンキョ</t>
    </rPh>
    <rPh sb="94" eb="96">
      <t>セイソウ</t>
    </rPh>
    <rPh sb="102" eb="104">
      <t>ホシュウ</t>
    </rPh>
    <rPh sb="106" eb="108">
      <t>テキセイ</t>
    </rPh>
    <rPh sb="109" eb="111">
      <t>イジ</t>
    </rPh>
    <rPh sb="111" eb="113">
      <t>カンリ</t>
    </rPh>
    <rPh sb="114" eb="11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</si>
</sst>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371968"/>
        <c:axId val="926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90371968"/>
        <c:axId val="92610560"/>
      </c:lineChart>
      <c:dateAx>
        <c:axId val="90371968"/>
        <c:scaling>
          <c:orientation val="minMax"/>
        </c:scaling>
        <c:delete val="1"/>
        <c:axPos val="b"/>
        <c:numFmt formatCode="ge" sourceLinked="1"/>
        <c:majorTickMark val="none"/>
        <c:minorTickMark val="none"/>
        <c:tickLblPos val="none"/>
        <c:crossAx val="92610560"/>
        <c:crosses val="autoZero"/>
        <c:auto val="1"/>
        <c:lblOffset val="100"/>
        <c:baseTimeUnit val="years"/>
      </c:dateAx>
      <c:valAx>
        <c:axId val="926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46.07</c:v>
                </c:pt>
                <c:pt idx="1">
                  <c:v>44.29</c:v>
                </c:pt>
                <c:pt idx="2">
                  <c:v>44.29</c:v>
                </c:pt>
                <c:pt idx="3">
                  <c:v>46.86</c:v>
                </c:pt>
                <c:pt idx="4">
                  <c:v>46.71</c:v>
                </c:pt>
              </c:numCache>
            </c:numRef>
          </c:val>
        </c:ser>
        <c:dLbls>
          <c:showLegendKey val="0"/>
          <c:showVal val="0"/>
          <c:showCatName val="0"/>
          <c:showSerName val="0"/>
          <c:showPercent val="0"/>
          <c:showBubbleSize val="0"/>
        </c:dLbls>
        <c:gapWidth val="150"/>
        <c:axId val="94439680"/>
        <c:axId val="94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70.62</c:v>
                </c:pt>
                <c:pt idx="4">
                  <c:v>71.8</c:v>
                </c:pt>
              </c:numCache>
            </c:numRef>
          </c:val>
          <c:smooth val="0"/>
        </c:ser>
        <c:dLbls>
          <c:showLegendKey val="0"/>
          <c:showVal val="0"/>
          <c:showCatName val="0"/>
          <c:showSerName val="0"/>
          <c:showPercent val="0"/>
          <c:showBubbleSize val="0"/>
        </c:dLbls>
        <c:marker val="1"/>
        <c:smooth val="0"/>
        <c:axId val="94439680"/>
        <c:axId val="94470528"/>
      </c:lineChart>
      <c:dateAx>
        <c:axId val="94439680"/>
        <c:scaling>
          <c:orientation val="minMax"/>
        </c:scaling>
        <c:delete val="1"/>
        <c:axPos val="b"/>
        <c:numFmt formatCode="ge" sourceLinked="1"/>
        <c:majorTickMark val="none"/>
        <c:minorTickMark val="none"/>
        <c:tickLblPos val="none"/>
        <c:crossAx val="94470528"/>
        <c:crosses val="autoZero"/>
        <c:auto val="1"/>
        <c:lblOffset val="100"/>
        <c:baseTimeUnit val="years"/>
      </c:dateAx>
      <c:valAx>
        <c:axId val="94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94.12</c:v>
                </c:pt>
                <c:pt idx="1">
                  <c:v>94.64</c:v>
                </c:pt>
                <c:pt idx="2">
                  <c:v>94.83</c:v>
                </c:pt>
                <c:pt idx="3">
                  <c:v>95.18</c:v>
                </c:pt>
                <c:pt idx="4">
                  <c:v>95.35</c:v>
                </c:pt>
              </c:numCache>
            </c:numRef>
          </c:val>
        </c:ser>
        <c:dLbls>
          <c:showLegendKey val="0"/>
          <c:showVal val="0"/>
          <c:showCatName val="0"/>
          <c:showSerName val="0"/>
          <c:showPercent val="0"/>
          <c:showBubbleSize val="0"/>
        </c:dLbls>
        <c:gapWidth val="150"/>
        <c:axId val="94504832"/>
        <c:axId val="945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4504832"/>
        <c:axId val="94507008"/>
      </c:lineChart>
      <c:dateAx>
        <c:axId val="94504832"/>
        <c:scaling>
          <c:orientation val="minMax"/>
        </c:scaling>
        <c:delete val="1"/>
        <c:axPos val="b"/>
        <c:numFmt formatCode="ge" sourceLinked="1"/>
        <c:majorTickMark val="none"/>
        <c:minorTickMark val="none"/>
        <c:tickLblPos val="none"/>
        <c:crossAx val="94507008"/>
        <c:crosses val="autoZero"/>
        <c:auto val="1"/>
        <c:lblOffset val="100"/>
        <c:baseTimeUnit val="years"/>
      </c:dateAx>
      <c:valAx>
        <c:axId val="945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49.61</c:v>
                </c:pt>
                <c:pt idx="1">
                  <c:v>61.52</c:v>
                </c:pt>
                <c:pt idx="2">
                  <c:v>68.290000000000006</c:v>
                </c:pt>
                <c:pt idx="3">
                  <c:v>72.22</c:v>
                </c:pt>
                <c:pt idx="4">
                  <c:v>87.86</c:v>
                </c:pt>
              </c:numCache>
            </c:numRef>
          </c:val>
        </c:ser>
        <c:dLbls>
          <c:showLegendKey val="0"/>
          <c:showVal val="0"/>
          <c:showCatName val="0"/>
          <c:showSerName val="0"/>
          <c:showPercent val="0"/>
          <c:showBubbleSize val="0"/>
        </c:dLbls>
        <c:gapWidth val="150"/>
        <c:axId val="92648960"/>
        <c:axId val="926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48960"/>
        <c:axId val="92650880"/>
      </c:lineChart>
      <c:dateAx>
        <c:axId val="92648960"/>
        <c:scaling>
          <c:orientation val="minMax"/>
        </c:scaling>
        <c:delete val="1"/>
        <c:axPos val="b"/>
        <c:numFmt formatCode="ge" sourceLinked="1"/>
        <c:majorTickMark val="none"/>
        <c:minorTickMark val="none"/>
        <c:tickLblPos val="none"/>
        <c:crossAx val="92650880"/>
        <c:crosses val="autoZero"/>
        <c:auto val="1"/>
        <c:lblOffset val="100"/>
        <c:baseTimeUnit val="years"/>
      </c:dateAx>
      <c:valAx>
        <c:axId val="926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78656"/>
        <c:axId val="930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78656"/>
        <c:axId val="93080576"/>
      </c:lineChart>
      <c:dateAx>
        <c:axId val="93078656"/>
        <c:scaling>
          <c:orientation val="minMax"/>
        </c:scaling>
        <c:delete val="1"/>
        <c:axPos val="b"/>
        <c:numFmt formatCode="ge" sourceLinked="1"/>
        <c:majorTickMark val="none"/>
        <c:minorTickMark val="none"/>
        <c:tickLblPos val="none"/>
        <c:crossAx val="93080576"/>
        <c:crosses val="autoZero"/>
        <c:auto val="1"/>
        <c:lblOffset val="100"/>
        <c:baseTimeUnit val="years"/>
      </c:dateAx>
      <c:valAx>
        <c:axId val="930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19232"/>
        <c:axId val="931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19232"/>
        <c:axId val="93121152"/>
      </c:lineChart>
      <c:dateAx>
        <c:axId val="93119232"/>
        <c:scaling>
          <c:orientation val="minMax"/>
        </c:scaling>
        <c:delete val="1"/>
        <c:axPos val="b"/>
        <c:numFmt formatCode="ge" sourceLinked="1"/>
        <c:majorTickMark val="none"/>
        <c:minorTickMark val="none"/>
        <c:tickLblPos val="none"/>
        <c:crossAx val="93121152"/>
        <c:crosses val="autoZero"/>
        <c:auto val="1"/>
        <c:lblOffset val="100"/>
        <c:baseTimeUnit val="years"/>
      </c:dateAx>
      <c:valAx>
        <c:axId val="931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81472"/>
        <c:axId val="938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81472"/>
        <c:axId val="93883392"/>
      </c:lineChart>
      <c:dateAx>
        <c:axId val="93881472"/>
        <c:scaling>
          <c:orientation val="minMax"/>
        </c:scaling>
        <c:delete val="1"/>
        <c:axPos val="b"/>
        <c:numFmt formatCode="ge" sourceLinked="1"/>
        <c:majorTickMark val="none"/>
        <c:minorTickMark val="none"/>
        <c:tickLblPos val="none"/>
        <c:crossAx val="93883392"/>
        <c:crosses val="autoZero"/>
        <c:auto val="1"/>
        <c:lblOffset val="100"/>
        <c:baseTimeUnit val="years"/>
      </c:dateAx>
      <c:valAx>
        <c:axId val="938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26144"/>
        <c:axId val="939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26144"/>
        <c:axId val="93928064"/>
      </c:lineChart>
      <c:dateAx>
        <c:axId val="93926144"/>
        <c:scaling>
          <c:orientation val="minMax"/>
        </c:scaling>
        <c:delete val="1"/>
        <c:axPos val="b"/>
        <c:numFmt formatCode="ge" sourceLinked="1"/>
        <c:majorTickMark val="none"/>
        <c:minorTickMark val="none"/>
        <c:tickLblPos val="none"/>
        <c:crossAx val="93928064"/>
        <c:crosses val="autoZero"/>
        <c:auto val="1"/>
        <c:lblOffset val="100"/>
        <c:baseTimeUnit val="years"/>
      </c:dateAx>
      <c:valAx>
        <c:axId val="939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66336"/>
        <c:axId val="939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3966336"/>
        <c:axId val="93968256"/>
      </c:lineChart>
      <c:dateAx>
        <c:axId val="93966336"/>
        <c:scaling>
          <c:orientation val="minMax"/>
        </c:scaling>
        <c:delete val="1"/>
        <c:axPos val="b"/>
        <c:numFmt formatCode="ge" sourceLinked="1"/>
        <c:majorTickMark val="none"/>
        <c:minorTickMark val="none"/>
        <c:tickLblPos val="none"/>
        <c:crossAx val="93968256"/>
        <c:crosses val="autoZero"/>
        <c:auto val="1"/>
        <c:lblOffset val="100"/>
        <c:baseTimeUnit val="years"/>
      </c:dateAx>
      <c:valAx>
        <c:axId val="939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66.53</c:v>
                </c:pt>
                <c:pt idx="1">
                  <c:v>71.02</c:v>
                </c:pt>
                <c:pt idx="2">
                  <c:v>66.900000000000006</c:v>
                </c:pt>
                <c:pt idx="3">
                  <c:v>64.959999999999994</c:v>
                </c:pt>
                <c:pt idx="4">
                  <c:v>74.06</c:v>
                </c:pt>
              </c:numCache>
            </c:numRef>
          </c:val>
        </c:ser>
        <c:dLbls>
          <c:showLegendKey val="0"/>
          <c:showVal val="0"/>
          <c:showCatName val="0"/>
          <c:showSerName val="0"/>
          <c:showPercent val="0"/>
          <c:showBubbleSize val="0"/>
        </c:dLbls>
        <c:gapWidth val="150"/>
        <c:axId val="93998464"/>
        <c:axId val="940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3998464"/>
        <c:axId val="94008832"/>
      </c:lineChart>
      <c:dateAx>
        <c:axId val="93998464"/>
        <c:scaling>
          <c:orientation val="minMax"/>
        </c:scaling>
        <c:delete val="1"/>
        <c:axPos val="b"/>
        <c:numFmt formatCode="ge" sourceLinked="1"/>
        <c:majorTickMark val="none"/>
        <c:minorTickMark val="none"/>
        <c:tickLblPos val="none"/>
        <c:crossAx val="94008832"/>
        <c:crosses val="autoZero"/>
        <c:auto val="1"/>
        <c:lblOffset val="100"/>
        <c:baseTimeUnit val="years"/>
      </c:dateAx>
      <c:valAx>
        <c:axId val="940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251.45</c:v>
                </c:pt>
                <c:pt idx="1">
                  <c:v>234.83</c:v>
                </c:pt>
                <c:pt idx="2">
                  <c:v>250.92</c:v>
                </c:pt>
                <c:pt idx="3">
                  <c:v>260.02</c:v>
                </c:pt>
                <c:pt idx="4">
                  <c:v>232.29</c:v>
                </c:pt>
              </c:numCache>
            </c:numRef>
          </c:val>
        </c:ser>
        <c:dLbls>
          <c:showLegendKey val="0"/>
          <c:showVal val="0"/>
          <c:showCatName val="0"/>
          <c:showSerName val="0"/>
          <c:showPercent val="0"/>
          <c:showBubbleSize val="0"/>
        </c:dLbls>
        <c:gapWidth val="150"/>
        <c:axId val="94034560"/>
        <c:axId val="940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4034560"/>
        <c:axId val="94036736"/>
      </c:lineChart>
      <c:dateAx>
        <c:axId val="94034560"/>
        <c:scaling>
          <c:orientation val="minMax"/>
        </c:scaling>
        <c:delete val="1"/>
        <c:axPos val="b"/>
        <c:numFmt formatCode="ge" sourceLinked="1"/>
        <c:majorTickMark val="none"/>
        <c:minorTickMark val="none"/>
        <c:tickLblPos val="none"/>
        <c:crossAx val="94036736"/>
        <c:crosses val="autoZero"/>
        <c:auto val="1"/>
        <c:lblOffset val="100"/>
        <c:baseTimeUnit val="years"/>
      </c:dateAx>
      <c:valAx>
        <c:axId val="940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ニセコ町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4983</v>
      </c>
      <c r="AM8" s="64"/>
      <c r="AN8" s="64"/>
      <c r="AO8" s="64"/>
      <c r="AP8" s="64"/>
      <c r="AQ8" s="64"/>
      <c r="AR8" s="64"/>
      <c r="AS8" s="64"/>
      <c r="AT8" s="63">
        <f>データ!S6</f>
        <v>197.13</v>
      </c>
      <c r="AU8" s="63"/>
      <c r="AV8" s="63"/>
      <c r="AW8" s="63"/>
      <c r="AX8" s="63"/>
      <c r="AY8" s="63"/>
      <c r="AZ8" s="63"/>
      <c r="BA8" s="63"/>
      <c r="BB8" s="63">
        <f>データ!T6</f>
        <v>25.28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51.16</v>
      </c>
      <c r="Q10" s="63"/>
      <c r="R10" s="63"/>
      <c r="S10" s="63"/>
      <c r="T10" s="63"/>
      <c r="U10" s="63"/>
      <c r="V10" s="63"/>
      <c r="W10" s="63">
        <f>データ!P6</f>
        <v>87.91</v>
      </c>
      <c r="X10" s="63"/>
      <c r="Y10" s="63"/>
      <c r="Z10" s="63"/>
      <c r="AA10" s="63"/>
      <c r="AB10" s="63"/>
      <c r="AC10" s="63"/>
      <c r="AD10" s="64">
        <f>データ!Q6</f>
        <v>3170</v>
      </c>
      <c r="AE10" s="64"/>
      <c r="AF10" s="64"/>
      <c r="AG10" s="64"/>
      <c r="AH10" s="64"/>
      <c r="AI10" s="64"/>
      <c r="AJ10" s="64"/>
      <c r="AK10" s="2"/>
      <c r="AL10" s="64">
        <f>データ!U6</f>
        <v>2514</v>
      </c>
      <c r="AM10" s="64"/>
      <c r="AN10" s="64"/>
      <c r="AO10" s="64"/>
      <c r="AP10" s="64"/>
      <c r="AQ10" s="64"/>
      <c r="AR10" s="64"/>
      <c r="AS10" s="64"/>
      <c r="AT10" s="63">
        <f>データ!V6</f>
        <v>1.1399999999999999</v>
      </c>
      <c r="AU10" s="63"/>
      <c r="AV10" s="63"/>
      <c r="AW10" s="63"/>
      <c r="AX10" s="63"/>
      <c r="AY10" s="63"/>
      <c r="AZ10" s="63"/>
      <c r="BA10" s="63"/>
      <c r="BB10" s="63">
        <f>データ!W6</f>
        <v>2205.2600000000002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13951</v>
      </c>
      <c r="D6" s="31">
        <f t="shared" si="3"/>
        <v>47</v>
      </c>
      <c r="E6" s="31">
        <f t="shared" si="3"/>
        <v>17</v>
      </c>
      <c r="F6" s="31">
        <f t="shared" si="3"/>
        <v>4</v>
      </c>
      <c r="G6" s="31">
        <f t="shared" si="3"/>
        <v>0</v>
      </c>
      <c r="H6" s="31" t="str">
        <f t="shared" si="3"/>
        <v>北海道　ニセコ町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51.16</v>
      </c>
      <c r="P6" s="32">
        <f t="shared" si="3"/>
        <v>87.91</v>
      </c>
      <c r="Q6" s="32">
        <f t="shared" si="3"/>
        <v>3170</v>
      </c>
      <c r="R6" s="32">
        <f t="shared" si="3"/>
        <v>4983</v>
      </c>
      <c r="S6" s="32">
        <f t="shared" si="3"/>
        <v>197.13</v>
      </c>
      <c r="T6" s="32">
        <f t="shared" si="3"/>
        <v>25.28</v>
      </c>
      <c r="U6" s="32">
        <f t="shared" si="3"/>
        <v>2514</v>
      </c>
      <c r="V6" s="32">
        <f t="shared" si="3"/>
        <v>1.1399999999999999</v>
      </c>
      <c r="W6" s="32">
        <f t="shared" si="3"/>
        <v>2205.2600000000002</v>
      </c>
      <c r="X6" s="33">
        <f>IF(X7="",NA(),X7)</f>
        <v>49.61</v>
      </c>
      <c r="Y6" s="33">
        <f t="shared" ref="Y6:AG6" si="4">IF(Y7="",NA(),Y7)</f>
        <v>61.52</v>
      </c>
      <c r="Z6" s="33">
        <f t="shared" si="4"/>
        <v>68.290000000000006</v>
      </c>
      <c r="AA6" s="33">
        <f t="shared" si="4"/>
        <v>72.22</v>
      </c>
      <c r="AB6" s="33">
        <f t="shared" si="4"/>
        <v>87.86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66.53</v>
      </c>
      <c r="BQ6" s="33">
        <f t="shared" ref="BQ6:BY6" si="8">IF(BQ7="",NA(),BQ7)</f>
        <v>71.02</v>
      </c>
      <c r="BR6" s="33">
        <f t="shared" si="8"/>
        <v>66.900000000000006</v>
      </c>
      <c r="BS6" s="33">
        <f t="shared" si="8"/>
        <v>64.959999999999994</v>
      </c>
      <c r="BT6" s="33">
        <f t="shared" si="8"/>
        <v>74.06</v>
      </c>
      <c r="BU6" s="33">
        <f t="shared" si="8"/>
        <v>55.15</v>
      </c>
      <c r="BV6" s="33">
        <f t="shared" si="8"/>
        <v>52.89</v>
      </c>
      <c r="BW6" s="33">
        <f t="shared" si="8"/>
        <v>51.73</v>
      </c>
      <c r="BX6" s="33">
        <f t="shared" si="8"/>
        <v>53.01</v>
      </c>
      <c r="BY6" s="33">
        <f t="shared" si="8"/>
        <v>50.54</v>
      </c>
      <c r="BZ6" s="32" t="str">
        <f>IF(BZ7="","",IF(BZ7="-","【-】","【"&amp;SUBSTITUTE(TEXT(BZ7,"#,##0.00"),"-","△")&amp;"】"))</f>
        <v>【63.50】</v>
      </c>
      <c r="CA6" s="33">
        <f>IF(CA7="",NA(),CA7)</f>
        <v>251.45</v>
      </c>
      <c r="CB6" s="33">
        <f t="shared" ref="CB6:CJ6" si="9">IF(CB7="",NA(),CB7)</f>
        <v>234.83</v>
      </c>
      <c r="CC6" s="33">
        <f t="shared" si="9"/>
        <v>250.92</v>
      </c>
      <c r="CD6" s="33">
        <f t="shared" si="9"/>
        <v>260.02</v>
      </c>
      <c r="CE6" s="33">
        <f t="shared" si="9"/>
        <v>232.29</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46.07</v>
      </c>
      <c r="CM6" s="33">
        <f t="shared" ref="CM6:CU6" si="10">IF(CM7="",NA(),CM7)</f>
        <v>44.29</v>
      </c>
      <c r="CN6" s="33">
        <f t="shared" si="10"/>
        <v>44.29</v>
      </c>
      <c r="CO6" s="33">
        <f t="shared" si="10"/>
        <v>46.86</v>
      </c>
      <c r="CP6" s="33">
        <f t="shared" si="10"/>
        <v>46.71</v>
      </c>
      <c r="CQ6" s="33">
        <f t="shared" si="10"/>
        <v>69.040000000000006</v>
      </c>
      <c r="CR6" s="33">
        <f t="shared" si="10"/>
        <v>80.13</v>
      </c>
      <c r="CS6" s="33">
        <f t="shared" si="10"/>
        <v>48.86</v>
      </c>
      <c r="CT6" s="33">
        <f t="shared" si="10"/>
        <v>70.62</v>
      </c>
      <c r="CU6" s="33">
        <f t="shared" si="10"/>
        <v>71.8</v>
      </c>
      <c r="CV6" s="32" t="str">
        <f>IF(CV7="","",IF(CV7="-","【-】","【"&amp;SUBSTITUTE(TEXT(CV7,"#,##0.00"),"-","△")&amp;"】"))</f>
        <v>【62.68】</v>
      </c>
      <c r="CW6" s="33">
        <f>IF(CW7="",NA(),CW7)</f>
        <v>94.12</v>
      </c>
      <c r="CX6" s="33">
        <f t="shared" ref="CX6:DF6" si="11">IF(CX7="",NA(),CX7)</f>
        <v>94.64</v>
      </c>
      <c r="CY6" s="33">
        <f t="shared" si="11"/>
        <v>94.83</v>
      </c>
      <c r="CZ6" s="33">
        <f t="shared" si="11"/>
        <v>95.18</v>
      </c>
      <c r="DA6" s="33">
        <f t="shared" si="11"/>
        <v>95.35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13951</v>
      </c>
      <c r="D7" s="35">
        <v>47</v>
      </c>
      <c r="E7" s="35">
        <v>17</v>
      </c>
      <c r="F7" s="35">
        <v>4</v>
      </c>
      <c r="G7" s="35">
        <v>0</v>
      </c>
      <c r="H7" s="35" t="s">
        <v>96</v>
      </c>
      <c r="I7" s="35" t="s">
        <v>97</v>
      </c>
      <c r="J7" s="35" t="s">
        <v>98</v>
      </c>
      <c r="K7" s="35" t="s">
        <v>99</v>
      </c>
      <c r="L7" s="35" t="s">
        <v>100</v>
      </c>
      <c r="M7" s="36" t="s">
        <v>101</v>
      </c>
      <c r="N7" s="36" t="s">
        <v>102</v>
      </c>
      <c r="O7" s="36">
        <v>51.16</v>
      </c>
      <c r="P7" s="36">
        <v>87.91</v>
      </c>
      <c r="Q7" s="36">
        <v>3170</v>
      </c>
      <c r="R7" s="36">
        <v>4983</v>
      </c>
      <c r="S7" s="36">
        <v>197.13</v>
      </c>
      <c r="T7" s="36">
        <v>25.28</v>
      </c>
      <c r="U7" s="36">
        <v>2514</v>
      </c>
      <c r="V7" s="36">
        <v>1.1399999999999999</v>
      </c>
      <c r="W7" s="36">
        <v>2205.2600000000002</v>
      </c>
      <c r="X7" s="36">
        <v>49.61</v>
      </c>
      <c r="Y7" s="36">
        <v>61.52</v>
      </c>
      <c r="Z7" s="36">
        <v>68.290000000000006</v>
      </c>
      <c r="AA7" s="36">
        <v>72.22</v>
      </c>
      <c r="AB7" s="36">
        <v>87.86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66.53</v>
      </c>
      <c r="BQ7" s="36">
        <v>71.02</v>
      </c>
      <c r="BR7" s="36">
        <v>66.900000000000006</v>
      </c>
      <c r="BS7" s="36">
        <v>64.959999999999994</v>
      </c>
      <c r="BT7" s="36">
        <v>74.06</v>
      </c>
      <c r="BU7" s="36">
        <v>55.15</v>
      </c>
      <c r="BV7" s="36">
        <v>52.89</v>
      </c>
      <c r="BW7" s="36">
        <v>51.73</v>
      </c>
      <c r="BX7" s="36">
        <v>53.01</v>
      </c>
      <c r="BY7" s="36">
        <v>50.54</v>
      </c>
      <c r="BZ7" s="36">
        <v>63.5</v>
      </c>
      <c r="CA7" s="36">
        <v>251.45</v>
      </c>
      <c r="CB7" s="36">
        <v>234.83</v>
      </c>
      <c r="CC7" s="36">
        <v>250.92</v>
      </c>
      <c r="CD7" s="36">
        <v>260.02</v>
      </c>
      <c r="CE7" s="36">
        <v>232.29</v>
      </c>
      <c r="CF7" s="36">
        <v>283.05</v>
      </c>
      <c r="CG7" s="36">
        <v>300.52</v>
      </c>
      <c r="CH7" s="36">
        <v>310.47000000000003</v>
      </c>
      <c r="CI7" s="36">
        <v>299.39</v>
      </c>
      <c r="CJ7" s="36">
        <v>320.36</v>
      </c>
      <c r="CK7" s="36">
        <v>253.12</v>
      </c>
      <c r="CL7" s="36">
        <v>46.07</v>
      </c>
      <c r="CM7" s="36">
        <v>44.29</v>
      </c>
      <c r="CN7" s="36">
        <v>44.29</v>
      </c>
      <c r="CO7" s="36">
        <v>46.86</v>
      </c>
      <c r="CP7" s="36">
        <v>46.71</v>
      </c>
      <c r="CQ7" s="36">
        <v>69.040000000000006</v>
      </c>
      <c r="CR7" s="36">
        <v>80.13</v>
      </c>
      <c r="CS7" s="36">
        <v>48.86</v>
      </c>
      <c r="CT7" s="36">
        <v>70.62</v>
      </c>
      <c r="CU7" s="36">
        <v>71.8</v>
      </c>
      <c r="CV7" s="36">
        <v>62.68</v>
      </c>
      <c r="CW7" s="36">
        <v>94.12</v>
      </c>
      <c r="CX7" s="36">
        <v>94.64</v>
      </c>
      <c r="CY7" s="36">
        <v>94.83</v>
      </c>
      <c r="CZ7" s="36">
        <v>95.18</v>
      </c>
      <c r="DA7" s="36">
        <v>95.35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川埜 満寿夫</cp:lastModifiedBy>
  <cp:lastPrinted>2016-02-15T02:18:23Z</cp:lastPrinted>
  <dcterms:created xsi:type="dcterms:W3CDTF">2016-01-14T10:46:03Z</dcterms:created>
  <dcterms:modified xsi:type="dcterms:W3CDTF">2016-02-25T11:20:51Z</dcterms:modified>
</cp:coreProperties>
</file>