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TW1THAjVIPXxdPQWoqBjas+JtZOhZ0fgz/vd2Hxx+Y0Pzr6nII1DDYGY/0hfw5dQLOqLAqWYym52gltCAX+ow==" workbookSaltValue="HQOxa5dCRYtYGZH81z/1O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<sst xmlns="http://schemas.openxmlformats.org/spreadsheetml/2006/main" xmlns:r="http://schemas.openxmlformats.org/officeDocument/2006/relationships" count="111" uniqueCount="111">
  <si>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</si>
  <si>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</si>
  <si>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</si>
  <si>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</si>
  <si>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</si>
  <si>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</si>
  <si>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</si>
  <si>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業種CD</t>
    <rPh sb="0" eb="2">
      <t>ギョウシュ</t>
    </rPh>
    <phoneticPr fontId="1"/>
  </si>
  <si>
    <t>事業CD</t>
    <rPh sb="0" eb="2">
      <t>ジギョウ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</si>
  <si>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</si>
  <si>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</si>
  <si>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</si>
  <si>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</si>
  <si>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</si>
  <si>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</si>
  <si>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</si>
  <si>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</si>
  <si>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</si>
  <si>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</si>
  <si>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</si>
  <si>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</si>
  <si>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</si>
  <si>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</si>
  <si>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</si>
  <si>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C3</t>
  </si>
  <si>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</si>
  <si>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</si>
  <si>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</si>
  <si>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</si>
  <si>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</si>
  <si>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</si>
  <si>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</si>
  <si>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</si>
  <si>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</si>
  <si>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</si>
  <si>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</si>
  <si>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</si>
  <si>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</si>
  <si>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</si>
  <si>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</si>
  <si>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</si>
  <si>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</si>
  <si>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</si>
  <si>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</si>
  <si>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</si>
  <si>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</si>
  <si>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</si>
  <si>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</si>
  <si>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</si>
  <si>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</si>
  <si>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</si>
  <si>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</si>
  <si>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</si>
  <si>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</si>
  <si>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</si>
  <si>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</si>
  <si>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</si>
  <si>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</si>
  <si>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</si>
  <si>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</si>
  <si>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</si>
  <si>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</si>
  <si>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</si>
  <si>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</si>
  <si>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</si>
  <si>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</si>
  <si>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</si>
  <si>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</si>
  <si>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</si>
  <si>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</si>
  <si>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</si>
  <si>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</si>
  <si>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</si>
  <si>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</si>
  <si>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</si>
  <si>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</si>
  <si>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</si>
  <si>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</si>
  <si>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</si>
  <si>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</si>
  <si>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</si>
  <si>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</si>
  <si>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</si>
  <si>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</si>
  <si>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</si>
  <si>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</si>
  <si>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</si>
  <si>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</si>
  <si>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</si>
  <si>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</si>
  <si>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</si>
  <si>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</si>
  <si>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</si>
  <si>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</si>
  <si>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ニセコ町</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</si>
  <si>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</si>
  <si>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</si>
  <si>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</si>
  <si>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</si>
  <si>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</si>
  <si>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</si>
  <si>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</si>
  <si>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</si>
  <si>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</si>
  <si>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</si>
  <si>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</si>
  <si>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</si>
  <si>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</si>
  <si>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今後の更新にあたっては、耐震化や重要管路の選定等のほか、資金面や更新手法など総合的な検討も随時行いながら実施していく。
　令和元年度から進めている老朽化した配水管の更新等を今後も引き続き実施し、その後も一定規模の事業費を確保（事業平準化）のうえ、優先順位の高いものから順次更新老朽化対策を進めていく予定である。
　今後は配水管更新のほかに、老朽化による水源・浄水場・配水池の不具合が発生しており、改修または更新進める必要がある。</t>
  </si>
  <si>
    <t>　事業としての規模、諸条件（給水人口、人口密度、地理的条件など）を考慮しつつ、より一層の効率化の取り組みについて検討を進め、経営の健全性向上を図っていく。
　令和元年度に水道料金の改定を行い、収入状況の改善を図っているが、今後も引き続き経営状況を見極め、水道料金の見直しや運営体制などについて、検討と実施を進めていく。</t>
  </si>
  <si>
    <t>　過去の新規水道整備等に係る起債償還を進め、企業債残高を着実に減少させてきたが、近年は老朽管の更新や配水池の増強及び管路の耐震化等を進めているため、企業債残高が増加している。
　引き続き、簡水事業の規模・各種条件等も踏まえながら、可能な限り経常収支比率を１００％に近づけられるよう経営改善の取り組みを進めていくことが求められる。
　現状としては、類似団体や全国平均に比べ、料金回収率が高く、給水原価も低く抑えられているが、老朽管路が多く、更新や耐震化を進める必要があるため、引き続き経営動向について注視を要する。
　有収率は管の老朽化に起因すると思われる漏水等により少しずつ低下傾向ではあったが、近年の老朽管更新により向上してきている。
　施設利用率については平均値以下となっているが、国際観光リゾート地を有し、人口規模・施設規模に対する流入人口割合が極めて高く、さらに流入人口（観光客）の季節変動も極めて大きいことも加味する必要がある。
　流動比率が平均値以下となっているが、建設改良に充てられる企業債に償還期間が短い過疎債や辺地債の割合が多く償還額が高額となっているためである。過疎債及び辺地債の償還には交付税措置があり、一般会計から繰入することとしている。</t>
    <rPh sb="50" eb="53">
      <t>ハイスイチ</t>
    </rPh>
    <rPh sb="54" eb="56">
      <t>ゾウキョウ</t>
    </rPh>
    <rPh sb="56" eb="57">
      <t>オヨ</t>
    </rPh>
    <rPh sb="120" eb="122">
      <t>ケイジョウ</t>
    </rPh>
    <rPh sb="421" eb="423">
      <t>リュウドウ</t>
    </rPh>
    <rPh sb="423" eb="425">
      <t>ヒリツ</t>
    </rPh>
    <rPh sb="426" eb="429">
      <t>ヘイキンチ</t>
    </rPh>
    <rPh sb="429" eb="431">
      <t>イカ</t>
    </rPh>
    <rPh sb="439" eb="441">
      <t>ケンセツ</t>
    </rPh>
    <rPh sb="441" eb="443">
      <t>カイリョウ</t>
    </rPh>
    <rPh sb="444" eb="445">
      <t>ア</t>
    </rPh>
    <rPh sb="449" eb="451">
      <t>キギョウ</t>
    </rPh>
    <rPh sb="451" eb="452">
      <t>サイ</t>
    </rPh>
    <rPh sb="453" eb="455">
      <t>ショウカン</t>
    </rPh>
    <rPh sb="455" eb="457">
      <t>キカン</t>
    </rPh>
    <rPh sb="458" eb="459">
      <t>ミジカ</t>
    </rPh>
    <rPh sb="460" eb="462">
      <t>カソ</t>
    </rPh>
    <rPh sb="462" eb="463">
      <t>サイ</t>
    </rPh>
    <rPh sb="464" eb="466">
      <t>ヘンチ</t>
    </rPh>
    <rPh sb="466" eb="467">
      <t>サイ</t>
    </rPh>
    <rPh sb="468" eb="470">
      <t>ワリアイ</t>
    </rPh>
    <rPh sb="471" eb="472">
      <t>オオ</t>
    </rPh>
    <rPh sb="473" eb="475">
      <t>ショウカン</t>
    </rPh>
    <rPh sb="475" eb="476">
      <t>ガク</t>
    </rPh>
    <rPh sb="477" eb="479">
      <t>コウガク</t>
    </rPh>
    <rPh sb="491" eb="493">
      <t>カソ</t>
    </rPh>
    <rPh sb="493" eb="494">
      <t>サイ</t>
    </rPh>
    <rPh sb="494" eb="495">
      <t>オヨ</t>
    </rPh>
    <rPh sb="496" eb="498">
      <t>ヘンチ</t>
    </rPh>
    <rPh sb="498" eb="499">
      <t>サイ</t>
    </rPh>
    <rPh sb="500" eb="502">
      <t>ショウカン</t>
    </rPh>
    <rPh sb="504" eb="507">
      <t>コウフゼイ</t>
    </rPh>
    <rPh sb="507" eb="509">
      <t>ソチ</t>
    </rPh>
    <rPh sb="513" eb="515">
      <t>イッパン</t>
    </rPh>
    <rPh sb="515" eb="517">
      <t>カイケイ</t>
    </rPh>
    <rPh sb="519" eb="521">
      <t>クリイレ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</si>
</sst>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47.16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83.18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88.86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47.63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1623.18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66.739999999999995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274.08999999999997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13"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ニセコ町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6</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5551</v>
      </c>
      <c r="AM8" s="29"/>
      <c r="AN8" s="29"/>
      <c r="AO8" s="29"/>
      <c r="AP8" s="29"/>
      <c r="AQ8" s="29"/>
      <c r="AR8" s="29"/>
      <c r="AS8" s="29"/>
      <c r="AT8" s="7">
        <f>データ!$S$6</f>
        <v>197.13</v>
      </c>
      <c r="AU8" s="15"/>
      <c r="AV8" s="15"/>
      <c r="AW8" s="15"/>
      <c r="AX8" s="15"/>
      <c r="AY8" s="15"/>
      <c r="AZ8" s="15"/>
      <c r="BA8" s="15"/>
      <c r="BB8" s="27">
        <f>データ!$T$6</f>
        <v>28.16</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25</v>
      </c>
      <c r="J9" s="13"/>
      <c r="K9" s="13"/>
      <c r="L9" s="13"/>
      <c r="M9" s="13"/>
      <c r="N9" s="13"/>
      <c r="O9" s="22"/>
      <c r="P9" s="25" t="s">
        <v>26</v>
      </c>
      <c r="Q9" s="25"/>
      <c r="R9" s="25"/>
      <c r="S9" s="25"/>
      <c r="T9" s="25"/>
      <c r="U9" s="25"/>
      <c r="V9" s="25"/>
      <c r="W9" s="25" t="s">
        <v>23</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39.85</v>
      </c>
      <c r="J10" s="15"/>
      <c r="K10" s="15"/>
      <c r="L10" s="15"/>
      <c r="M10" s="15"/>
      <c r="N10" s="15"/>
      <c r="O10" s="24"/>
      <c r="P10" s="27">
        <f>データ!$P$6</f>
        <v>88.55</v>
      </c>
      <c r="Q10" s="27"/>
      <c r="R10" s="27"/>
      <c r="S10" s="27"/>
      <c r="T10" s="27"/>
      <c r="U10" s="27"/>
      <c r="V10" s="27"/>
      <c r="W10" s="29">
        <f>データ!$Q$6</f>
        <v>3750</v>
      </c>
      <c r="X10" s="29"/>
      <c r="Y10" s="29"/>
      <c r="Z10" s="29"/>
      <c r="AA10" s="29"/>
      <c r="AB10" s="29"/>
      <c r="AC10" s="29"/>
      <c r="AD10" s="2"/>
      <c r="AE10" s="2"/>
      <c r="AF10" s="2"/>
      <c r="AG10" s="2"/>
      <c r="AH10" s="2"/>
      <c r="AI10" s="2"/>
      <c r="AJ10" s="2"/>
      <c r="AK10" s="2"/>
      <c r="AL10" s="29">
        <f>データ!$U$6</f>
        <v>4570</v>
      </c>
      <c r="AM10" s="29"/>
      <c r="AN10" s="29"/>
      <c r="AO10" s="29"/>
      <c r="AP10" s="29"/>
      <c r="AQ10" s="29"/>
      <c r="AR10" s="29"/>
      <c r="AS10" s="29"/>
      <c r="AT10" s="7">
        <f>データ!$V$6</f>
        <v>52.63</v>
      </c>
      <c r="AU10" s="15"/>
      <c r="AV10" s="15"/>
      <c r="AW10" s="15"/>
      <c r="AX10" s="15"/>
      <c r="AY10" s="15"/>
      <c r="AZ10" s="15"/>
      <c r="BA10" s="15"/>
      <c r="BB10" s="27">
        <f>データ!$W$6</f>
        <v>86.83</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14</v>
      </c>
      <c r="J84" s="12" t="s">
        <v>30</v>
      </c>
      <c r="K84" s="12" t="s">
        <v>52</v>
      </c>
      <c r="L84" s="12" t="s">
        <v>53</v>
      </c>
      <c r="M84" s="12" t="s">
        <v>35</v>
      </c>
      <c r="N84" s="12" t="s">
        <v>55</v>
      </c>
      <c r="O84" s="12" t="s">
        <v>57</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91NqeR8K9F9l4RofwtQ/MTlsnH7DdfPJFNjsyQNMJaK0xIiedpCgGhL4XAuv9el3T2oEOH7auqGckyaK1CN4FQ==" saltValue="4A2oTAP9wITTDc16GWKUw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54</v>
      </c>
      <c r="C3" s="67" t="s">
        <v>61</v>
      </c>
      <c r="D3" s="67" t="s">
        <v>39</v>
      </c>
      <c r="E3" s="67" t="s">
        <v>7</v>
      </c>
      <c r="F3" s="67" t="s">
        <v>8</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46</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2024</v>
      </c>
      <c r="C6" s="70">
        <f t="shared" si="1"/>
        <v>13951</v>
      </c>
      <c r="D6" s="70">
        <f t="shared" si="1"/>
        <v>46</v>
      </c>
      <c r="E6" s="70">
        <f t="shared" si="1"/>
        <v>1</v>
      </c>
      <c r="F6" s="70">
        <f t="shared" si="1"/>
        <v>0</v>
      </c>
      <c r="G6" s="70">
        <f t="shared" si="1"/>
        <v>5</v>
      </c>
      <c r="H6" s="70" t="str">
        <f t="shared" si="1"/>
        <v>北海道　ニセコ町</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39.85</v>
      </c>
      <c r="P6" s="79">
        <f t="shared" si="1"/>
        <v>88.55</v>
      </c>
      <c r="Q6" s="79">
        <f t="shared" si="1"/>
        <v>3750</v>
      </c>
      <c r="R6" s="79">
        <f t="shared" si="1"/>
        <v>5551</v>
      </c>
      <c r="S6" s="79">
        <f t="shared" si="1"/>
        <v>197.13</v>
      </c>
      <c r="T6" s="79">
        <f t="shared" si="1"/>
        <v>28.16</v>
      </c>
      <c r="U6" s="79">
        <f t="shared" si="1"/>
        <v>4570</v>
      </c>
      <c r="V6" s="79">
        <f t="shared" si="1"/>
        <v>52.63</v>
      </c>
      <c r="W6" s="79">
        <f t="shared" si="1"/>
        <v>86.83</v>
      </c>
      <c r="X6" s="85" t="str">
        <f t="shared" ref="X6:AG6" si="2">IF(X7="",NA(),X7)</f>
        <v>-</v>
      </c>
      <c r="Y6" s="85" t="str">
        <f t="shared" si="2"/>
        <v>-</v>
      </c>
      <c r="Z6" s="85" t="str">
        <f t="shared" si="2"/>
        <v>-</v>
      </c>
      <c r="AA6" s="85" t="str">
        <f t="shared" si="2"/>
        <v>-</v>
      </c>
      <c r="AB6" s="85">
        <f t="shared" si="2"/>
        <v>88.86</v>
      </c>
      <c r="AC6" s="85" t="str">
        <f t="shared" si="2"/>
        <v>-</v>
      </c>
      <c r="AD6" s="85" t="str">
        <f t="shared" si="2"/>
        <v>-</v>
      </c>
      <c r="AE6" s="85" t="str">
        <f t="shared" si="2"/>
        <v>-</v>
      </c>
      <c r="AF6" s="85" t="str">
        <f t="shared" si="2"/>
        <v>-</v>
      </c>
      <c r="AG6" s="85">
        <f t="shared" si="2"/>
        <v>101.77</v>
      </c>
      <c r="AH6" s="79" t="str">
        <f>IF(AH7="","",IF(AH7="-","【-】","【"&amp;SUBSTITUTE(TEXT(AH7,"#,##0.00"),"-","△")&amp;"】"))</f>
        <v>【102.02】</v>
      </c>
      <c r="AI6" s="85" t="str">
        <f t="shared" ref="AI6:AR6" si="3">IF(AI7="",NA(),AI7)</f>
        <v>-</v>
      </c>
      <c r="AJ6" s="85" t="str">
        <f t="shared" si="3"/>
        <v>-</v>
      </c>
      <c r="AK6" s="85" t="str">
        <f t="shared" si="3"/>
        <v>-</v>
      </c>
      <c r="AL6" s="85" t="str">
        <f t="shared" si="3"/>
        <v>-</v>
      </c>
      <c r="AM6" s="79">
        <f t="shared" si="3"/>
        <v>0</v>
      </c>
      <c r="AN6" s="85" t="str">
        <f t="shared" si="3"/>
        <v>-</v>
      </c>
      <c r="AO6" s="85" t="str">
        <f t="shared" si="3"/>
        <v>-</v>
      </c>
      <c r="AP6" s="85" t="str">
        <f t="shared" si="3"/>
        <v>-</v>
      </c>
      <c r="AQ6" s="85" t="str">
        <f t="shared" si="3"/>
        <v>-</v>
      </c>
      <c r="AR6" s="85">
        <f t="shared" si="3"/>
        <v>16.12</v>
      </c>
      <c r="AS6" s="79" t="str">
        <f>IF(AS7="","",IF(AS7="-","【-】","【"&amp;SUBSTITUTE(TEXT(AS7,"#,##0.00"),"-","△")&amp;"】"))</f>
        <v>【26.96】</v>
      </c>
      <c r="AT6" s="85" t="str">
        <f t="shared" ref="AT6:BC6" si="4">IF(AT7="",NA(),AT7)</f>
        <v>-</v>
      </c>
      <c r="AU6" s="85" t="str">
        <f t="shared" si="4"/>
        <v>-</v>
      </c>
      <c r="AV6" s="85" t="str">
        <f t="shared" si="4"/>
        <v>-</v>
      </c>
      <c r="AW6" s="85" t="str">
        <f t="shared" si="4"/>
        <v>-</v>
      </c>
      <c r="AX6" s="85">
        <f t="shared" si="4"/>
        <v>47.63</v>
      </c>
      <c r="AY6" s="85" t="str">
        <f t="shared" si="4"/>
        <v>-</v>
      </c>
      <c r="AZ6" s="85" t="str">
        <f t="shared" si="4"/>
        <v>-</v>
      </c>
      <c r="BA6" s="85" t="str">
        <f t="shared" si="4"/>
        <v>-</v>
      </c>
      <c r="BB6" s="85" t="str">
        <f t="shared" si="4"/>
        <v>-</v>
      </c>
      <c r="BC6" s="85">
        <f t="shared" si="4"/>
        <v>157.71</v>
      </c>
      <c r="BD6" s="79" t="str">
        <f>IF(BD7="","",IF(BD7="-","【-】","【"&amp;SUBSTITUTE(TEXT(BD7,"#,##0.00"),"-","△")&amp;"】"))</f>
        <v>【142.39】</v>
      </c>
      <c r="BE6" s="85" t="str">
        <f t="shared" ref="BE6:BN6" si="5">IF(BE7="",NA(),BE7)</f>
        <v>-</v>
      </c>
      <c r="BF6" s="85" t="str">
        <f t="shared" si="5"/>
        <v>-</v>
      </c>
      <c r="BG6" s="85" t="str">
        <f t="shared" si="5"/>
        <v>-</v>
      </c>
      <c r="BH6" s="85" t="str">
        <f t="shared" si="5"/>
        <v>-</v>
      </c>
      <c r="BI6" s="85">
        <f t="shared" si="5"/>
        <v>1623.18</v>
      </c>
      <c r="BJ6" s="85" t="str">
        <f t="shared" si="5"/>
        <v>-</v>
      </c>
      <c r="BK6" s="85" t="str">
        <f t="shared" si="5"/>
        <v>-</v>
      </c>
      <c r="BL6" s="85" t="str">
        <f t="shared" si="5"/>
        <v>-</v>
      </c>
      <c r="BM6" s="85" t="str">
        <f t="shared" si="5"/>
        <v>-</v>
      </c>
      <c r="BN6" s="85">
        <f t="shared" si="5"/>
        <v>958.97</v>
      </c>
      <c r="BO6" s="79" t="str">
        <f>IF(BO7="","",IF(BO7="-","【-】","【"&amp;SUBSTITUTE(TEXT(BO7,"#,##0.00"),"-","△")&amp;"】"))</f>
        <v>【1,043.36】</v>
      </c>
      <c r="BP6" s="85" t="str">
        <f t="shared" ref="BP6:BY6" si="6">IF(BP7="",NA(),BP7)</f>
        <v>-</v>
      </c>
      <c r="BQ6" s="85" t="str">
        <f t="shared" si="6"/>
        <v>-</v>
      </c>
      <c r="BR6" s="85" t="str">
        <f t="shared" si="6"/>
        <v>-</v>
      </c>
      <c r="BS6" s="85" t="str">
        <f t="shared" si="6"/>
        <v>-</v>
      </c>
      <c r="BT6" s="85">
        <f t="shared" si="6"/>
        <v>66.739999999999995</v>
      </c>
      <c r="BU6" s="85" t="str">
        <f t="shared" si="6"/>
        <v>-</v>
      </c>
      <c r="BV6" s="85" t="str">
        <f t="shared" si="6"/>
        <v>-</v>
      </c>
      <c r="BW6" s="85" t="str">
        <f t="shared" si="6"/>
        <v>-</v>
      </c>
      <c r="BX6" s="85" t="str">
        <f t="shared" si="6"/>
        <v>-</v>
      </c>
      <c r="BY6" s="85">
        <f t="shared" si="6"/>
        <v>61.25</v>
      </c>
      <c r="BZ6" s="79" t="str">
        <f>IF(BZ7="","",IF(BZ7="-","【-】","【"&amp;SUBSTITUTE(TEXT(BZ7,"#,##0.00"),"-","△")&amp;"】"))</f>
        <v>【56.19】</v>
      </c>
      <c r="CA6" s="85" t="str">
        <f t="shared" ref="CA6:CJ6" si="7">IF(CA7="",NA(),CA7)</f>
        <v>-</v>
      </c>
      <c r="CB6" s="85" t="str">
        <f t="shared" si="7"/>
        <v>-</v>
      </c>
      <c r="CC6" s="85" t="str">
        <f t="shared" si="7"/>
        <v>-</v>
      </c>
      <c r="CD6" s="85" t="str">
        <f t="shared" si="7"/>
        <v>-</v>
      </c>
      <c r="CE6" s="85">
        <f t="shared" si="7"/>
        <v>274.08999999999997</v>
      </c>
      <c r="CF6" s="85" t="str">
        <f t="shared" si="7"/>
        <v>-</v>
      </c>
      <c r="CG6" s="85" t="str">
        <f t="shared" si="7"/>
        <v>-</v>
      </c>
      <c r="CH6" s="85" t="str">
        <f t="shared" si="7"/>
        <v>-</v>
      </c>
      <c r="CI6" s="85" t="str">
        <f t="shared" si="7"/>
        <v>-</v>
      </c>
      <c r="CJ6" s="85">
        <f t="shared" si="7"/>
        <v>279.83</v>
      </c>
      <c r="CK6" s="79" t="str">
        <f>IF(CK7="","",IF(CK7="-","【-】","【"&amp;SUBSTITUTE(TEXT(CK7,"#,##0.00"),"-","△")&amp;"】"))</f>
        <v>【285.60】</v>
      </c>
      <c r="CL6" s="85" t="str">
        <f t="shared" ref="CL6:CU6" si="8">IF(CL7="",NA(),CL7)</f>
        <v>-</v>
      </c>
      <c r="CM6" s="85" t="str">
        <f t="shared" si="8"/>
        <v>-</v>
      </c>
      <c r="CN6" s="85" t="str">
        <f t="shared" si="8"/>
        <v>-</v>
      </c>
      <c r="CO6" s="85" t="str">
        <f t="shared" si="8"/>
        <v>-</v>
      </c>
      <c r="CP6" s="85">
        <f t="shared" si="8"/>
        <v>47.16</v>
      </c>
      <c r="CQ6" s="85" t="str">
        <f t="shared" si="8"/>
        <v>-</v>
      </c>
      <c r="CR6" s="85" t="str">
        <f t="shared" si="8"/>
        <v>-</v>
      </c>
      <c r="CS6" s="85" t="str">
        <f t="shared" si="8"/>
        <v>-</v>
      </c>
      <c r="CT6" s="85" t="str">
        <f t="shared" si="8"/>
        <v>-</v>
      </c>
      <c r="CU6" s="85">
        <f t="shared" si="8"/>
        <v>54.69</v>
      </c>
      <c r="CV6" s="79" t="str">
        <f>IF(CV7="","",IF(CV7="-","【-】","【"&amp;SUBSTITUTE(TEXT(CV7,"#,##0.00"),"-","△")&amp;"】"))</f>
        <v>【48.33】</v>
      </c>
      <c r="CW6" s="85" t="str">
        <f t="shared" ref="CW6:DF6" si="9">IF(CW7="",NA(),CW7)</f>
        <v>-</v>
      </c>
      <c r="CX6" s="85" t="str">
        <f t="shared" si="9"/>
        <v>-</v>
      </c>
      <c r="CY6" s="85" t="str">
        <f t="shared" si="9"/>
        <v>-</v>
      </c>
      <c r="CZ6" s="85" t="str">
        <f t="shared" si="9"/>
        <v>-</v>
      </c>
      <c r="DA6" s="85">
        <f t="shared" si="9"/>
        <v>83.18</v>
      </c>
      <c r="DB6" s="85" t="str">
        <f t="shared" si="9"/>
        <v>-</v>
      </c>
      <c r="DC6" s="85" t="str">
        <f t="shared" si="9"/>
        <v>-</v>
      </c>
      <c r="DD6" s="85" t="str">
        <f t="shared" si="9"/>
        <v>-</v>
      </c>
      <c r="DE6" s="85" t="str">
        <f t="shared" si="9"/>
        <v>-</v>
      </c>
      <c r="DF6" s="85">
        <f t="shared" si="9"/>
        <v>71.44</v>
      </c>
      <c r="DG6" s="79" t="str">
        <f>IF(DG7="","",IF(DG7="-","【-】","【"&amp;SUBSTITUTE(TEXT(DG7,"#,##0.00"),"-","△")&amp;"】"))</f>
        <v>【70.34】</v>
      </c>
      <c r="DH6" s="85" t="str">
        <f t="shared" ref="DH6:DQ6" si="10">IF(DH7="",NA(),DH7)</f>
        <v>-</v>
      </c>
      <c r="DI6" s="85" t="str">
        <f t="shared" si="10"/>
        <v>-</v>
      </c>
      <c r="DJ6" s="85" t="str">
        <f t="shared" si="10"/>
        <v>-</v>
      </c>
      <c r="DK6" s="85" t="str">
        <f t="shared" si="10"/>
        <v>-</v>
      </c>
      <c r="DL6" s="85">
        <f t="shared" si="10"/>
        <v>48.76</v>
      </c>
      <c r="DM6" s="85" t="str">
        <f t="shared" si="10"/>
        <v>-</v>
      </c>
      <c r="DN6" s="85" t="str">
        <f t="shared" si="10"/>
        <v>-</v>
      </c>
      <c r="DO6" s="85" t="str">
        <f t="shared" si="10"/>
        <v>-</v>
      </c>
      <c r="DP6" s="85" t="str">
        <f t="shared" si="10"/>
        <v>-</v>
      </c>
      <c r="DQ6" s="85">
        <f t="shared" si="10"/>
        <v>37.1</v>
      </c>
      <c r="DR6" s="79" t="str">
        <f>IF(DR7="","",IF(DR7="-","【-】","【"&amp;SUBSTITUTE(TEXT(DR7,"#,##0.00"),"-","△")&amp;"】"))</f>
        <v>【35.50】</v>
      </c>
      <c r="DS6" s="85" t="str">
        <f t="shared" ref="DS6:EB6" si="11">IF(DS7="",NA(),DS7)</f>
        <v>-</v>
      </c>
      <c r="DT6" s="85" t="str">
        <f t="shared" si="11"/>
        <v>-</v>
      </c>
      <c r="DU6" s="85" t="str">
        <f t="shared" si="11"/>
        <v>-</v>
      </c>
      <c r="DV6" s="85" t="str">
        <f t="shared" si="11"/>
        <v>-</v>
      </c>
      <c r="DW6" s="85">
        <f t="shared" si="11"/>
        <v>6.4</v>
      </c>
      <c r="DX6" s="85" t="str">
        <f t="shared" si="11"/>
        <v>-</v>
      </c>
      <c r="DY6" s="85" t="str">
        <f t="shared" si="11"/>
        <v>-</v>
      </c>
      <c r="DZ6" s="85" t="str">
        <f t="shared" si="11"/>
        <v>-</v>
      </c>
      <c r="EA6" s="85" t="str">
        <f t="shared" si="11"/>
        <v>-</v>
      </c>
      <c r="EB6" s="85">
        <f t="shared" si="11"/>
        <v>18.22</v>
      </c>
      <c r="EC6" s="79" t="str">
        <f>IF(EC7="","",IF(EC7="-","【-】","【"&amp;SUBSTITUTE(TEXT(EC7,"#,##0.00"),"-","△")&amp;"】"))</f>
        <v>【16.16】</v>
      </c>
      <c r="ED6" s="85" t="str">
        <f t="shared" ref="ED6:EM6" si="12">IF(ED7="",NA(),ED7)</f>
        <v>-</v>
      </c>
      <c r="EE6" s="85" t="str">
        <f t="shared" si="12"/>
        <v>-</v>
      </c>
      <c r="EF6" s="85" t="str">
        <f t="shared" si="12"/>
        <v>-</v>
      </c>
      <c r="EG6" s="85" t="str">
        <f t="shared" si="12"/>
        <v>-</v>
      </c>
      <c r="EH6" s="85">
        <f t="shared" si="12"/>
        <v>0.5</v>
      </c>
      <c r="EI6" s="85" t="str">
        <f t="shared" si="12"/>
        <v>-</v>
      </c>
      <c r="EJ6" s="85" t="str">
        <f t="shared" si="12"/>
        <v>-</v>
      </c>
      <c r="EK6" s="85" t="str">
        <f t="shared" si="12"/>
        <v>-</v>
      </c>
      <c r="EL6" s="85" t="str">
        <f t="shared" si="12"/>
        <v>-</v>
      </c>
      <c r="EM6" s="85">
        <f t="shared" si="12"/>
        <v>0.32</v>
      </c>
      <c r="EN6" s="79" t="str">
        <f>IF(EN7="","",IF(EN7="-","【-】","【"&amp;SUBSTITUTE(TEXT(EN7,"#,##0.00"),"-","△")&amp;"】"))</f>
        <v>【0.28】</v>
      </c>
    </row>
    <row r="7" spans="1:144" s="64" customFormat="1">
      <c r="A7" s="65"/>
      <c r="B7" s="71">
        <v>2024</v>
      </c>
      <c r="C7" s="71">
        <v>13951</v>
      </c>
      <c r="D7" s="71">
        <v>46</v>
      </c>
      <c r="E7" s="71">
        <v>1</v>
      </c>
      <c r="F7" s="71">
        <v>0</v>
      </c>
      <c r="G7" s="71">
        <v>5</v>
      </c>
      <c r="H7" s="71" t="s">
        <v>94</v>
      </c>
      <c r="I7" s="71" t="s">
        <v>95</v>
      </c>
      <c r="J7" s="71" t="s">
        <v>96</v>
      </c>
      <c r="K7" s="71" t="s">
        <v>97</v>
      </c>
      <c r="L7" s="71" t="s">
        <v>24</v>
      </c>
      <c r="M7" s="71" t="s">
        <v>4</v>
      </c>
      <c r="N7" s="80" t="s">
        <v>98</v>
      </c>
      <c r="O7" s="80">
        <v>39.85</v>
      </c>
      <c r="P7" s="80">
        <v>88.55</v>
      </c>
      <c r="Q7" s="80">
        <v>3750</v>
      </c>
      <c r="R7" s="80">
        <v>5551</v>
      </c>
      <c r="S7" s="80">
        <v>197.13</v>
      </c>
      <c r="T7" s="80">
        <v>28.16</v>
      </c>
      <c r="U7" s="80">
        <v>4570</v>
      </c>
      <c r="V7" s="80">
        <v>52.63</v>
      </c>
      <c r="W7" s="80">
        <v>86.83</v>
      </c>
      <c r="X7" s="80" t="s">
        <v>98</v>
      </c>
      <c r="Y7" s="80" t="s">
        <v>98</v>
      </c>
      <c r="Z7" s="80" t="s">
        <v>98</v>
      </c>
      <c r="AA7" s="80" t="s">
        <v>98</v>
      </c>
      <c r="AB7" s="80">
        <v>88.86</v>
      </c>
      <c r="AC7" s="80" t="s">
        <v>98</v>
      </c>
      <c r="AD7" s="80" t="s">
        <v>98</v>
      </c>
      <c r="AE7" s="80" t="s">
        <v>98</v>
      </c>
      <c r="AF7" s="80" t="s">
        <v>98</v>
      </c>
      <c r="AG7" s="80">
        <v>101.77</v>
      </c>
      <c r="AH7" s="80">
        <v>102.02</v>
      </c>
      <c r="AI7" s="80" t="s">
        <v>98</v>
      </c>
      <c r="AJ7" s="80" t="s">
        <v>98</v>
      </c>
      <c r="AK7" s="80" t="s">
        <v>98</v>
      </c>
      <c r="AL7" s="80" t="s">
        <v>98</v>
      </c>
      <c r="AM7" s="80">
        <v>0</v>
      </c>
      <c r="AN7" s="80" t="s">
        <v>98</v>
      </c>
      <c r="AO7" s="80" t="s">
        <v>98</v>
      </c>
      <c r="AP7" s="80" t="s">
        <v>98</v>
      </c>
      <c r="AQ7" s="80" t="s">
        <v>98</v>
      </c>
      <c r="AR7" s="80">
        <v>16.12</v>
      </c>
      <c r="AS7" s="80">
        <v>26.96</v>
      </c>
      <c r="AT7" s="80" t="s">
        <v>98</v>
      </c>
      <c r="AU7" s="80" t="s">
        <v>98</v>
      </c>
      <c r="AV7" s="80" t="s">
        <v>98</v>
      </c>
      <c r="AW7" s="80" t="s">
        <v>98</v>
      </c>
      <c r="AX7" s="80">
        <v>47.63</v>
      </c>
      <c r="AY7" s="80" t="s">
        <v>98</v>
      </c>
      <c r="AZ7" s="80" t="s">
        <v>98</v>
      </c>
      <c r="BA7" s="80" t="s">
        <v>98</v>
      </c>
      <c r="BB7" s="80" t="s">
        <v>98</v>
      </c>
      <c r="BC7" s="80">
        <v>157.71</v>
      </c>
      <c r="BD7" s="80">
        <v>142.38999999999999</v>
      </c>
      <c r="BE7" s="80" t="s">
        <v>98</v>
      </c>
      <c r="BF7" s="80" t="s">
        <v>98</v>
      </c>
      <c r="BG7" s="80" t="s">
        <v>98</v>
      </c>
      <c r="BH7" s="80" t="s">
        <v>98</v>
      </c>
      <c r="BI7" s="80">
        <v>1623.18</v>
      </c>
      <c r="BJ7" s="80" t="s">
        <v>98</v>
      </c>
      <c r="BK7" s="80" t="s">
        <v>98</v>
      </c>
      <c r="BL7" s="80" t="s">
        <v>98</v>
      </c>
      <c r="BM7" s="80" t="s">
        <v>98</v>
      </c>
      <c r="BN7" s="80">
        <v>958.97</v>
      </c>
      <c r="BO7" s="80">
        <v>1043.3599999999999</v>
      </c>
      <c r="BP7" s="80" t="s">
        <v>98</v>
      </c>
      <c r="BQ7" s="80" t="s">
        <v>98</v>
      </c>
      <c r="BR7" s="80" t="s">
        <v>98</v>
      </c>
      <c r="BS7" s="80" t="s">
        <v>98</v>
      </c>
      <c r="BT7" s="80">
        <v>66.739999999999995</v>
      </c>
      <c r="BU7" s="80" t="s">
        <v>98</v>
      </c>
      <c r="BV7" s="80" t="s">
        <v>98</v>
      </c>
      <c r="BW7" s="80" t="s">
        <v>98</v>
      </c>
      <c r="BX7" s="80" t="s">
        <v>98</v>
      </c>
      <c r="BY7" s="80">
        <v>61.25</v>
      </c>
      <c r="BZ7" s="80">
        <v>56.19</v>
      </c>
      <c r="CA7" s="80" t="s">
        <v>98</v>
      </c>
      <c r="CB7" s="80" t="s">
        <v>98</v>
      </c>
      <c r="CC7" s="80" t="s">
        <v>98</v>
      </c>
      <c r="CD7" s="80" t="s">
        <v>98</v>
      </c>
      <c r="CE7" s="80">
        <v>274.08999999999997</v>
      </c>
      <c r="CF7" s="80" t="s">
        <v>98</v>
      </c>
      <c r="CG7" s="80" t="s">
        <v>98</v>
      </c>
      <c r="CH7" s="80" t="s">
        <v>98</v>
      </c>
      <c r="CI7" s="80" t="s">
        <v>98</v>
      </c>
      <c r="CJ7" s="80">
        <v>279.83</v>
      </c>
      <c r="CK7" s="80">
        <v>285.60000000000002</v>
      </c>
      <c r="CL7" s="80" t="s">
        <v>98</v>
      </c>
      <c r="CM7" s="80" t="s">
        <v>98</v>
      </c>
      <c r="CN7" s="80" t="s">
        <v>98</v>
      </c>
      <c r="CO7" s="80" t="s">
        <v>98</v>
      </c>
      <c r="CP7" s="80">
        <v>47.16</v>
      </c>
      <c r="CQ7" s="80" t="s">
        <v>98</v>
      </c>
      <c r="CR7" s="80" t="s">
        <v>98</v>
      </c>
      <c r="CS7" s="80" t="s">
        <v>98</v>
      </c>
      <c r="CT7" s="80" t="s">
        <v>98</v>
      </c>
      <c r="CU7" s="80">
        <v>54.69</v>
      </c>
      <c r="CV7" s="80">
        <v>48.33</v>
      </c>
      <c r="CW7" s="80" t="s">
        <v>98</v>
      </c>
      <c r="CX7" s="80" t="s">
        <v>98</v>
      </c>
      <c r="CY7" s="80" t="s">
        <v>98</v>
      </c>
      <c r="CZ7" s="80" t="s">
        <v>98</v>
      </c>
      <c r="DA7" s="80">
        <v>83.18</v>
      </c>
      <c r="DB7" s="80" t="s">
        <v>98</v>
      </c>
      <c r="DC7" s="80" t="s">
        <v>98</v>
      </c>
      <c r="DD7" s="80" t="s">
        <v>98</v>
      </c>
      <c r="DE7" s="80" t="s">
        <v>98</v>
      </c>
      <c r="DF7" s="80">
        <v>71.44</v>
      </c>
      <c r="DG7" s="80">
        <v>70.34</v>
      </c>
      <c r="DH7" s="80" t="s">
        <v>98</v>
      </c>
      <c r="DI7" s="80" t="s">
        <v>98</v>
      </c>
      <c r="DJ7" s="80" t="s">
        <v>98</v>
      </c>
      <c r="DK7" s="80" t="s">
        <v>98</v>
      </c>
      <c r="DL7" s="80">
        <v>48.76</v>
      </c>
      <c r="DM7" s="80" t="s">
        <v>98</v>
      </c>
      <c r="DN7" s="80" t="s">
        <v>98</v>
      </c>
      <c r="DO7" s="80" t="s">
        <v>98</v>
      </c>
      <c r="DP7" s="80" t="s">
        <v>98</v>
      </c>
      <c r="DQ7" s="80">
        <v>37.1</v>
      </c>
      <c r="DR7" s="80">
        <v>35.5</v>
      </c>
      <c r="DS7" s="80" t="s">
        <v>98</v>
      </c>
      <c r="DT7" s="80" t="s">
        <v>98</v>
      </c>
      <c r="DU7" s="80" t="s">
        <v>98</v>
      </c>
      <c r="DV7" s="80" t="s">
        <v>98</v>
      </c>
      <c r="DW7" s="80">
        <v>6.4</v>
      </c>
      <c r="DX7" s="80" t="s">
        <v>98</v>
      </c>
      <c r="DY7" s="80" t="s">
        <v>98</v>
      </c>
      <c r="DZ7" s="80" t="s">
        <v>98</v>
      </c>
      <c r="EA7" s="80" t="s">
        <v>98</v>
      </c>
      <c r="EB7" s="80">
        <v>18.22</v>
      </c>
      <c r="EC7" s="80">
        <v>16.16</v>
      </c>
      <c r="ED7" s="80" t="s">
        <v>98</v>
      </c>
      <c r="EE7" s="80" t="s">
        <v>98</v>
      </c>
      <c r="EF7" s="80" t="s">
        <v>98</v>
      </c>
      <c r="EG7" s="80" t="s">
        <v>98</v>
      </c>
      <c r="EH7" s="80">
        <v>0.5</v>
      </c>
      <c r="EI7" s="80" t="s">
        <v>98</v>
      </c>
      <c r="EJ7" s="80" t="s">
        <v>98</v>
      </c>
      <c r="EK7" s="80" t="s">
        <v>98</v>
      </c>
      <c r="EL7" s="80" t="s">
        <v>98</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馬渕 淳</cp:lastModifiedBy>
  <dcterms:created xsi:type="dcterms:W3CDTF">2025-12-12T09:09:18Z</dcterms:created>
  <dcterms:modified xsi:type="dcterms:W3CDTF">2026-02-25T05:03:37Z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2026-02-25T05:03:37Z</vt:filetime>
  </property>
</Properties>
</file>