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J7hRn8W67+y1VBQa1rM20zUG7yfZQlpFY/QhUXP2QK5HxnxI8i7oVwKxgzWMYwlVgVIyuvRm143YWqWg6bg==" workbookSaltValue="t02AcpFZhl+AxmDU8z7qxQ==" workbookSpinCount="100000"/>
  <bookViews>
    <workbookView xWindow="0" yWindow="0" windowWidth="19200" windowHeight="809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<sst xmlns="http://schemas.openxmlformats.org/spreadsheetml/2006/main" xmlns:r="http://schemas.openxmlformats.org/officeDocument/2006/relationships" count="116" uniqueCount="116">
  <si>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</si>
  <si>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</si>
  <si>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</si>
  <si>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</si>
  <si>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</si>
  <si>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</si>
  <si>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</si>
  <si>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</si>
  <si>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　本事業については、隣接する蘭越町との広域事業として実施している。
　本町分については、末端管渠の一部分のみとなっており、処理場は持たず、蘭越町管渠に接続している方法となっている。
　このため、本町分のみを切り取ってみると事業規模が極めて小さくなるため、数値の変動も大きく、類似比較等（汚水処理原価等）では留意する必要がある。
　なお、Ｒ３年度から蘭越町主体で処理場等の更新事業が進められている。</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</si>
  <si>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</si>
  <si>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</si>
  <si>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</si>
  <si>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</si>
  <si>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</si>
  <si>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</si>
  <si>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</si>
  <si>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</si>
  <si>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</si>
  <si>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</si>
  <si>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</si>
  <si>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</si>
  <si>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</si>
  <si>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</si>
  <si>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</si>
  <si>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</si>
  <si>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</si>
  <si>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</si>
  <si>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</si>
  <si>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</si>
  <si>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</si>
  <si>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</si>
  <si>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</si>
  <si>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</si>
  <si>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</si>
  <si>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</si>
  <si>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</si>
  <si>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</si>
  <si>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</si>
  <si>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</si>
  <si>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</si>
  <si>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</si>
  <si>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</si>
  <si>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</si>
  <si>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</si>
  <si>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</si>
  <si>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</si>
  <si>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</si>
  <si>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</si>
  <si>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</si>
  <si>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</si>
  <si>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</si>
  <si>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</si>
  <si>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</si>
  <si>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</si>
  <si>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</si>
  <si>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</si>
  <si>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</si>
  <si>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</si>
  <si>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</si>
  <si>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</si>
  <si>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</si>
  <si>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</si>
  <si>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</si>
  <si>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</si>
  <si>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</si>
  <si>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</si>
  <si>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</si>
  <si>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</si>
  <si>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</si>
  <si>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</si>
  <si>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</si>
  <si>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</si>
  <si>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</si>
  <si>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</si>
  <si>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</si>
  <si>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</si>
  <si>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</si>
  <si>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</si>
  <si>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</si>
  <si>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</si>
  <si>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</si>
  <si>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</si>
  <si>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</si>
  <si>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</si>
  <si>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</si>
  <si>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</si>
  <si>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</si>
  <si>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</si>
  <si>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</si>
  <si>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</si>
  <si>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</si>
  <si>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</si>
  <si>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</si>
  <si>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</si>
  <si>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</si>
  <si>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</si>
  <si>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</si>
  <si>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"R"dd</t>
  </si>
  <si>
    <t>北海道　ニセコ町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</si>
  <si>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</si>
  <si>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</si>
  <si>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</si>
  <si>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</si>
  <si>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</si>
  <si>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</si>
  <si>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</si>
  <si>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</si>
  <si>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</si>
  <si>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</si>
  <si>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</si>
  <si>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</si>
  <si>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</si>
  <si>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</si>
  <si>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←書式設定</t>
    <rPh sb="1" eb="3">
      <t>ショシキ</t>
    </rPh>
    <rPh sb="3" eb="5">
      <t>セッテイ</t>
    </rPh>
    <phoneticPr fontId="1"/>
  </si>
  <si>
    <t>　事業としての規模、諸条件（処理区域内人口、人口密度、地理的条件）を考慮しつつ、広域事業として蘭越町と連携を図りながら、全体の経営効率化の検討を進めていく。
　また、限られた内容となるが町単独の取り組みとして更なる水洗化率向上等を進めていく。
　なお、公営企業会計への移行に向けて、農集会計を下水道会計の一部門として編入し、経営の効率化を図ることとしている。</t>
  </si>
  <si>
    <t>　供用開始してから１８年が経過しているが、管渠更新について当面問題ないと考えている。引き続き、管渠清掃やマンホール補修など適正な維持管理に努めていく。
　処理場の設備更新等については、広域事業として蘭越町と連携しながら計画的に実施する予定としている。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</si>
</sst>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65.59</c:v>
                </c:pt>
                <c:pt idx="1">
                  <c:v>62.31</c:v>
                </c:pt>
                <c:pt idx="2">
                  <c:v>79.48</c:v>
                </c:pt>
                <c:pt idx="3">
                  <c:v>81.180000000000007</c:v>
                </c:pt>
                <c:pt idx="4">
                  <c:v>79.16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713.28</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18.54</c:v>
                </c:pt>
                <c:pt idx="1">
                  <c:v>15.19</c:v>
                </c:pt>
                <c:pt idx="2">
                  <c:v>30.46</c:v>
                </c:pt>
                <c:pt idx="3">
                  <c:v>32.61</c:v>
                </c:pt>
                <c:pt idx="4">
                  <c:v>30.51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40.75</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982.18</c:v>
                </c:pt>
                <c:pt idx="1">
                  <c:v>1243.05</c:v>
                </c:pt>
                <c:pt idx="2">
                  <c:v>684.43</c:v>
                </c:pt>
                <c:pt idx="3">
                  <c:v>669.16</c:v>
                </c:pt>
                <c:pt idx="4">
                  <c:v>701.13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311.70999999999998</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43.38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82.76</c:v>
                </c:pt>
                <c:pt idx="1">
                  <c:v>81.48</c:v>
                </c:pt>
                <c:pt idx="2">
                  <c:v>81.48</c:v>
                </c:pt>
                <c:pt idx="3">
                  <c:v>84</c:v>
                </c:pt>
                <c:pt idx="4">
                  <c:v>87.5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62.02</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7796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0468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10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179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ニセコ町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5088</v>
      </c>
      <c r="AM8" s="21"/>
      <c r="AN8" s="21"/>
      <c r="AO8" s="21"/>
      <c r="AP8" s="21"/>
      <c r="AQ8" s="21"/>
      <c r="AR8" s="21"/>
      <c r="AS8" s="21"/>
      <c r="AT8" s="7">
        <f>データ!T6</f>
        <v>197.13</v>
      </c>
      <c r="AU8" s="7"/>
      <c r="AV8" s="7"/>
      <c r="AW8" s="7"/>
      <c r="AX8" s="7"/>
      <c r="AY8" s="7"/>
      <c r="AZ8" s="7"/>
      <c r="BA8" s="7"/>
      <c r="BB8" s="7">
        <f>データ!U6</f>
        <v>25.81</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0.48</v>
      </c>
      <c r="Q10" s="7"/>
      <c r="R10" s="7"/>
      <c r="S10" s="7"/>
      <c r="T10" s="7"/>
      <c r="U10" s="7"/>
      <c r="V10" s="7"/>
      <c r="W10" s="7">
        <f>データ!Q6</f>
        <v>100.05</v>
      </c>
      <c r="X10" s="7"/>
      <c r="Y10" s="7"/>
      <c r="Z10" s="7"/>
      <c r="AA10" s="7"/>
      <c r="AB10" s="7"/>
      <c r="AC10" s="7"/>
      <c r="AD10" s="21">
        <f>データ!R6</f>
        <v>3750</v>
      </c>
      <c r="AE10" s="21"/>
      <c r="AF10" s="21"/>
      <c r="AG10" s="21"/>
      <c r="AH10" s="21"/>
      <c r="AI10" s="21"/>
      <c r="AJ10" s="21"/>
      <c r="AK10" s="2"/>
      <c r="AL10" s="21">
        <f>データ!V6</f>
        <v>24</v>
      </c>
      <c r="AM10" s="21"/>
      <c r="AN10" s="21"/>
      <c r="AO10" s="21"/>
      <c r="AP10" s="21"/>
      <c r="AQ10" s="21"/>
      <c r="AR10" s="21"/>
      <c r="AS10" s="21"/>
      <c r="AT10" s="7">
        <f>データ!W6</f>
        <v>4.e-002</v>
      </c>
      <c r="AU10" s="7"/>
      <c r="AV10" s="7"/>
      <c r="AW10" s="7"/>
      <c r="AX10" s="7"/>
      <c r="AY10" s="7"/>
      <c r="AZ10" s="7"/>
      <c r="BA10" s="7"/>
      <c r="BB10" s="7">
        <f>データ!X6</f>
        <v>600</v>
      </c>
      <c r="BC10" s="7"/>
      <c r="BD10" s="7"/>
      <c r="BE10" s="7"/>
      <c r="BF10" s="7"/>
      <c r="BG10" s="7"/>
      <c r="BH10" s="7"/>
      <c r="BI10" s="7"/>
      <c r="BJ10" s="2"/>
      <c r="BK10" s="2"/>
      <c r="BL10" s="29" t="s">
        <v>38</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8</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7</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【809.19】</v>
      </c>
      <c r="I86" s="12" t="str">
        <f>データ!CA6</f>
        <v>【57.02】</v>
      </c>
      <c r="J86" s="12" t="str">
        <f>データ!CL6</f>
        <v>【273.68】</v>
      </c>
      <c r="K86" s="12" t="str">
        <f>データ!CW6</f>
        <v>【52.55】</v>
      </c>
      <c r="L86" s="12" t="str">
        <f>データ!DH6</f>
        <v>【87.30】</v>
      </c>
      <c r="M86" s="12" t="s">
        <v>39</v>
      </c>
      <c r="N86" s="12" t="s">
        <v>39</v>
      </c>
      <c r="O86" s="12" t="str">
        <f>データ!EO6</f>
        <v>【0.02】</v>
      </c>
    </row>
  </sheetData>
  <sheetProtection algorithmName="SHA-512" hashValue="5OfYF0a+rUw7NS+d3wpNun2wkr0ZwSGGxlKIzhDgIdUuiLIqoN499nWPnx9pKpbiA+BSnWj8cJzrWEDEjlqM7A==" saltValue="rynAJ3KMAnkK12qa6VKCA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
  <cols>
    <col min="2" max="144" width="11.9062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32</v>
      </c>
      <c r="C3" s="58" t="s">
        <v>59</v>
      </c>
      <c r="D3" s="58" t="s">
        <v>60</v>
      </c>
      <c r="E3" s="58" t="s">
        <v>3</v>
      </c>
      <c r="F3" s="58" t="s">
        <v>2</v>
      </c>
      <c r="G3" s="58" t="s">
        <v>26</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4</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2022</v>
      </c>
      <c r="C6" s="61">
        <f t="shared" si="1"/>
        <v>13951</v>
      </c>
      <c r="D6" s="61">
        <f t="shared" si="1"/>
        <v>47</v>
      </c>
      <c r="E6" s="61">
        <f t="shared" si="1"/>
        <v>17</v>
      </c>
      <c r="F6" s="61">
        <f t="shared" si="1"/>
        <v>5</v>
      </c>
      <c r="G6" s="61">
        <f t="shared" si="1"/>
        <v>0</v>
      </c>
      <c r="H6" s="61" t="str">
        <f t="shared" si="1"/>
        <v>北海道　ニセコ町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0.48</v>
      </c>
      <c r="Q6" s="70">
        <f t="shared" si="1"/>
        <v>100.05</v>
      </c>
      <c r="R6" s="70">
        <f t="shared" si="1"/>
        <v>3750</v>
      </c>
      <c r="S6" s="70">
        <f t="shared" si="1"/>
        <v>5088</v>
      </c>
      <c r="T6" s="70">
        <f t="shared" si="1"/>
        <v>197.13</v>
      </c>
      <c r="U6" s="70">
        <f t="shared" si="1"/>
        <v>25.81</v>
      </c>
      <c r="V6" s="70">
        <f t="shared" si="1"/>
        <v>24</v>
      </c>
      <c r="W6" s="70">
        <f t="shared" si="1"/>
        <v>4.e-002</v>
      </c>
      <c r="X6" s="70">
        <f t="shared" si="1"/>
        <v>600</v>
      </c>
      <c r="Y6" s="78">
        <f t="shared" ref="Y6:AH6" si="2">IF(Y7="",NA(),Y7)</f>
        <v>65.59</v>
      </c>
      <c r="Z6" s="78">
        <f t="shared" si="2"/>
        <v>62.31</v>
      </c>
      <c r="AA6" s="78">
        <f t="shared" si="2"/>
        <v>79.48</v>
      </c>
      <c r="AB6" s="78">
        <f t="shared" si="2"/>
        <v>81.180000000000007</v>
      </c>
      <c r="AC6" s="78">
        <f t="shared" si="2"/>
        <v>79.16</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713.28</v>
      </c>
      <c r="BL6" s="78">
        <f t="shared" si="5"/>
        <v>826.83</v>
      </c>
      <c r="BM6" s="78">
        <f t="shared" si="5"/>
        <v>867.83</v>
      </c>
      <c r="BN6" s="78">
        <f t="shared" si="5"/>
        <v>791.76</v>
      </c>
      <c r="BO6" s="78">
        <f t="shared" si="5"/>
        <v>900.82</v>
      </c>
      <c r="BP6" s="70" t="str">
        <f>IF(BP7="","",IF(BP7="-","【-】","【"&amp;SUBSTITUTE(TEXT(BP7,"#,##0.00"),"-","△")&amp;"】"))</f>
        <v>【809.19】</v>
      </c>
      <c r="BQ6" s="78">
        <f t="shared" ref="BQ6:BZ6" si="6">IF(BQ7="",NA(),BQ7)</f>
        <v>18.54</v>
      </c>
      <c r="BR6" s="78">
        <f t="shared" si="6"/>
        <v>15.19</v>
      </c>
      <c r="BS6" s="78">
        <f t="shared" si="6"/>
        <v>30.46</v>
      </c>
      <c r="BT6" s="78">
        <f t="shared" si="6"/>
        <v>32.61</v>
      </c>
      <c r="BU6" s="78">
        <f t="shared" si="6"/>
        <v>30.51</v>
      </c>
      <c r="BV6" s="78">
        <f t="shared" si="6"/>
        <v>40.75</v>
      </c>
      <c r="BW6" s="78">
        <f t="shared" si="6"/>
        <v>57.31</v>
      </c>
      <c r="BX6" s="78">
        <f t="shared" si="6"/>
        <v>57.08</v>
      </c>
      <c r="BY6" s="78">
        <f t="shared" si="6"/>
        <v>56.26</v>
      </c>
      <c r="BZ6" s="78">
        <f t="shared" si="6"/>
        <v>52.94</v>
      </c>
      <c r="CA6" s="70" t="str">
        <f>IF(CA7="","",IF(CA7="-","【-】","【"&amp;SUBSTITUTE(TEXT(CA7,"#,##0.00"),"-","△")&amp;"】"))</f>
        <v>【57.02】</v>
      </c>
      <c r="CB6" s="78">
        <f t="shared" ref="CB6:CK6" si="7">IF(CB7="",NA(),CB7)</f>
        <v>982.18</v>
      </c>
      <c r="CC6" s="78">
        <f t="shared" si="7"/>
        <v>1243.05</v>
      </c>
      <c r="CD6" s="78">
        <f t="shared" si="7"/>
        <v>684.43</v>
      </c>
      <c r="CE6" s="78">
        <f t="shared" si="7"/>
        <v>669.16</v>
      </c>
      <c r="CF6" s="78">
        <f t="shared" si="7"/>
        <v>701.13</v>
      </c>
      <c r="CG6" s="78">
        <f t="shared" si="7"/>
        <v>311.70999999999998</v>
      </c>
      <c r="CH6" s="78">
        <f t="shared" si="7"/>
        <v>273.52</v>
      </c>
      <c r="CI6" s="78">
        <f t="shared" si="7"/>
        <v>274.99</v>
      </c>
      <c r="CJ6" s="78">
        <f t="shared" si="7"/>
        <v>282.08999999999997</v>
      </c>
      <c r="CK6" s="78">
        <f t="shared" si="7"/>
        <v>303.27999999999997</v>
      </c>
      <c r="CL6" s="70" t="str">
        <f>IF(CL7="","",IF(CL7="-","【-】","【"&amp;SUBSTITUTE(TEXT(CL7,"#,##0.00"),"-","△")&amp;"】"))</f>
        <v>【273.68】</v>
      </c>
      <c r="CM6" s="78" t="str">
        <f t="shared" ref="CM6:CV6" si="8">IF(CM7="",NA(),CM7)</f>
        <v>-</v>
      </c>
      <c r="CN6" s="78" t="str">
        <f t="shared" si="8"/>
        <v>-</v>
      </c>
      <c r="CO6" s="78" t="str">
        <f t="shared" si="8"/>
        <v>-</v>
      </c>
      <c r="CP6" s="78" t="str">
        <f t="shared" si="8"/>
        <v>-</v>
      </c>
      <c r="CQ6" s="78" t="str">
        <f t="shared" si="8"/>
        <v>-</v>
      </c>
      <c r="CR6" s="78">
        <f t="shared" si="8"/>
        <v>43.38</v>
      </c>
      <c r="CS6" s="78">
        <f t="shared" si="8"/>
        <v>50.14</v>
      </c>
      <c r="CT6" s="78">
        <f t="shared" si="8"/>
        <v>54.83</v>
      </c>
      <c r="CU6" s="78">
        <f t="shared" si="8"/>
        <v>66.53</v>
      </c>
      <c r="CV6" s="78">
        <f t="shared" si="8"/>
        <v>52.35</v>
      </c>
      <c r="CW6" s="70" t="str">
        <f>IF(CW7="","",IF(CW7="-","【-】","【"&amp;SUBSTITUTE(TEXT(CW7,"#,##0.00"),"-","△")&amp;"】"))</f>
        <v>【52.55】</v>
      </c>
      <c r="CX6" s="78">
        <f t="shared" ref="CX6:DG6" si="9">IF(CX7="",NA(),CX7)</f>
        <v>82.76</v>
      </c>
      <c r="CY6" s="78">
        <f t="shared" si="9"/>
        <v>81.48</v>
      </c>
      <c r="CZ6" s="78">
        <f t="shared" si="9"/>
        <v>81.48</v>
      </c>
      <c r="DA6" s="78">
        <f t="shared" si="9"/>
        <v>84</v>
      </c>
      <c r="DB6" s="78">
        <f t="shared" si="9"/>
        <v>87.5</v>
      </c>
      <c r="DC6" s="78">
        <f t="shared" si="9"/>
        <v>62.02</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4.e-002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13951</v>
      </c>
      <c r="D7" s="62">
        <v>47</v>
      </c>
      <c r="E7" s="62">
        <v>17</v>
      </c>
      <c r="F7" s="62">
        <v>5</v>
      </c>
      <c r="G7" s="62">
        <v>0</v>
      </c>
      <c r="H7" s="62" t="s">
        <v>98</v>
      </c>
      <c r="I7" s="62" t="s">
        <v>99</v>
      </c>
      <c r="J7" s="62" t="s">
        <v>100</v>
      </c>
      <c r="K7" s="62" t="s">
        <v>101</v>
      </c>
      <c r="L7" s="62" t="s">
        <v>102</v>
      </c>
      <c r="M7" s="62" t="s">
        <v>103</v>
      </c>
      <c r="N7" s="71" t="s">
        <v>39</v>
      </c>
      <c r="O7" s="71" t="s">
        <v>104</v>
      </c>
      <c r="P7" s="71">
        <v>0.48</v>
      </c>
      <c r="Q7" s="71">
        <v>100.05</v>
      </c>
      <c r="R7" s="71">
        <v>3750</v>
      </c>
      <c r="S7" s="71">
        <v>5088</v>
      </c>
      <c r="T7" s="71">
        <v>197.13</v>
      </c>
      <c r="U7" s="71">
        <v>25.81</v>
      </c>
      <c r="V7" s="71">
        <v>24</v>
      </c>
      <c r="W7" s="71">
        <v>4.e-002</v>
      </c>
      <c r="X7" s="71">
        <v>600</v>
      </c>
      <c r="Y7" s="71">
        <v>65.59</v>
      </c>
      <c r="Z7" s="71">
        <v>62.31</v>
      </c>
      <c r="AA7" s="71">
        <v>79.48</v>
      </c>
      <c r="AB7" s="71">
        <v>81.180000000000007</v>
      </c>
      <c r="AC7" s="71">
        <v>79.16</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713.28</v>
      </c>
      <c r="BL7" s="71">
        <v>826.83</v>
      </c>
      <c r="BM7" s="71">
        <v>867.83</v>
      </c>
      <c r="BN7" s="71">
        <v>791.76</v>
      </c>
      <c r="BO7" s="71">
        <v>900.82</v>
      </c>
      <c r="BP7" s="71">
        <v>809.19</v>
      </c>
      <c r="BQ7" s="71">
        <v>18.54</v>
      </c>
      <c r="BR7" s="71">
        <v>15.19</v>
      </c>
      <c r="BS7" s="71">
        <v>30.46</v>
      </c>
      <c r="BT7" s="71">
        <v>32.61</v>
      </c>
      <c r="BU7" s="71">
        <v>30.51</v>
      </c>
      <c r="BV7" s="71">
        <v>40.75</v>
      </c>
      <c r="BW7" s="71">
        <v>57.31</v>
      </c>
      <c r="BX7" s="71">
        <v>57.08</v>
      </c>
      <c r="BY7" s="71">
        <v>56.26</v>
      </c>
      <c r="BZ7" s="71">
        <v>52.94</v>
      </c>
      <c r="CA7" s="71">
        <v>57.02</v>
      </c>
      <c r="CB7" s="71">
        <v>982.18</v>
      </c>
      <c r="CC7" s="71">
        <v>1243.05</v>
      </c>
      <c r="CD7" s="71">
        <v>684.43</v>
      </c>
      <c r="CE7" s="71">
        <v>669.16</v>
      </c>
      <c r="CF7" s="71">
        <v>701.13</v>
      </c>
      <c r="CG7" s="71">
        <v>311.70999999999998</v>
      </c>
      <c r="CH7" s="71">
        <v>273.52</v>
      </c>
      <c r="CI7" s="71">
        <v>274.99</v>
      </c>
      <c r="CJ7" s="71">
        <v>282.08999999999997</v>
      </c>
      <c r="CK7" s="71">
        <v>303.27999999999997</v>
      </c>
      <c r="CL7" s="71">
        <v>273.68</v>
      </c>
      <c r="CM7" s="71" t="s">
        <v>39</v>
      </c>
      <c r="CN7" s="71" t="s">
        <v>39</v>
      </c>
      <c r="CO7" s="71" t="s">
        <v>39</v>
      </c>
      <c r="CP7" s="71" t="s">
        <v>39</v>
      </c>
      <c r="CQ7" s="71" t="s">
        <v>39</v>
      </c>
      <c r="CR7" s="71">
        <v>43.38</v>
      </c>
      <c r="CS7" s="71">
        <v>50.14</v>
      </c>
      <c r="CT7" s="71">
        <v>54.83</v>
      </c>
      <c r="CU7" s="71">
        <v>66.53</v>
      </c>
      <c r="CV7" s="71">
        <v>52.35</v>
      </c>
      <c r="CW7" s="71">
        <v>52.55</v>
      </c>
      <c r="CX7" s="71">
        <v>82.76</v>
      </c>
      <c r="CY7" s="71">
        <v>81.48</v>
      </c>
      <c r="CZ7" s="71">
        <v>81.48</v>
      </c>
      <c r="DA7" s="71">
        <v>84</v>
      </c>
      <c r="DB7" s="71">
        <v>87.5</v>
      </c>
      <c r="DC7" s="71">
        <v>62.02</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4.e-002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105</v>
      </c>
      <c r="C9" s="57" t="s">
        <v>106</v>
      </c>
      <c r="D9" s="57" t="s">
        <v>107</v>
      </c>
      <c r="E9" s="57" t="s">
        <v>108</v>
      </c>
      <c r="F9" s="57" t="s">
        <v>109</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110</v>
      </c>
    </row>
    <row r="12" spans="1:145">
      <c r="B12">
        <v>1</v>
      </c>
      <c r="C12">
        <v>1</v>
      </c>
      <c r="D12">
        <v>2</v>
      </c>
      <c r="E12">
        <v>3</v>
      </c>
      <c r="F12">
        <v>4</v>
      </c>
      <c r="G12" t="s">
        <v>111</v>
      </c>
    </row>
    <row r="13" spans="1:145">
      <c r="B13" t="s">
        <v>112</v>
      </c>
      <c r="C13" t="s">
        <v>97</v>
      </c>
      <c r="D13" t="s">
        <v>97</v>
      </c>
      <c r="E13" t="s">
        <v>97</v>
      </c>
      <c r="F13" t="s">
        <v>97</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馬渕 淳</cp:lastModifiedBy>
  <dcterms:created xsi:type="dcterms:W3CDTF">2023-12-12T02:51:33Z</dcterms:created>
  <dcterms:modified xsi:type="dcterms:W3CDTF">2024-01-19T07:12:39Z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2024-01-19T07:12:39Z</vt:filetime>
  </property>
</Properties>
</file>