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IMTlinEUvp0GVKwL/QLJ6/AEj+zZa8r7QuwneNJjhSG1Rnjsvsur5ZbzkVWyxbmITJ5HDdpPz50yFnHLjjxeg==" workbookSaltValue="4BtZDgWGRR8bouXbEf7z6Q=="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<sst xmlns="http://schemas.openxmlformats.org/spreadsheetml/2006/main" xmlns:r="http://schemas.openxmlformats.org/officeDocument/2006/relationships" count="114" uniqueCount="114">
  <si>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⑧有収率(％)</t>
  </si>
  <si>
    <t>経営比較分析表（令和4年度決算）</t>
    <rPh sb="8" eb="10">
      <t>レイワ</t>
    </rPh>
    <rPh sb="11" eb="13">
      <t>ネンド</t>
    </rPh>
    <phoneticPr fontId="1"/>
  </si>
  <si>
    <t>団体CD</t>
    <rPh sb="0" eb="2">
      <t>ダンタイ</t>
    </rPh>
    <phoneticPr fontId="1"/>
  </si>
  <si>
    <t>都道府県名</t>
    <rPh sb="0" eb="4">
      <t>トドウフケン</t>
    </rPh>
    <rPh sb="4" eb="5">
      <t>メイ</t>
    </rPh>
    <phoneticPr fontId="1"/>
  </si>
  <si>
    <t>管理者の情報</t>
    <rPh sb="0" eb="2">
      <t>カンリ</t>
    </rPh>
    <rPh sb="2" eb="3">
      <t>シャ</t>
    </rPh>
    <rPh sb="4" eb="6">
      <t>ジョウホウ</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</si>
  <si>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</si>
  <si>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非設置</t>
  </si>
  <si>
    <t>人口（人）</t>
    <rPh sb="0" eb="2">
      <t>ジンコウ</t>
    </rPh>
    <rPh sb="3" eb="4">
      <t>ヒト</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</si>
  <si>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</si>
  <si>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</si>
  <si>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</si>
  <si>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</si>
  <si>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</si>
  <si>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</si>
  <si>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</si>
  <si>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</si>
  <si>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</si>
  <si>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</si>
  <si>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</si>
  <si>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</si>
  <si>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</si>
  <si>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</si>
  <si>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</si>
  <si>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</si>
  <si>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</si>
  <si>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</si>
  <si>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</si>
  <si>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</si>
  <si>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</si>
  <si>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</si>
  <si>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</si>
  <si>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</si>
  <si>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</si>
  <si>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</si>
  <si>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</si>
  <si>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</si>
  <si>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</si>
  <si>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</si>
  <si>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</si>
  <si>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</si>
  <si>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</si>
  <si>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</si>
  <si>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</si>
  <si>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</si>
  <si>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</si>
  <si>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</si>
  <si>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</si>
  <si>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</si>
  <si>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</si>
  <si>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</si>
  <si>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</si>
  <si>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</si>
  <si>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1⑧</t>
  </si>
  <si>
    <t>年度</t>
    <rPh sb="0" eb="2">
      <t>ネンド</t>
    </rPh>
    <phoneticPr fontId="1"/>
  </si>
  <si>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</si>
  <si>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</si>
  <si>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</si>
  <si>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</si>
  <si>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</si>
  <si>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</si>
  <si>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</si>
  <si>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</si>
  <si>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</si>
  <si>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</si>
  <si>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</si>
  <si>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</si>
  <si>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</si>
  <si>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</si>
  <si>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</si>
  <si>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</si>
  <si>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</si>
  <si>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</si>
  <si>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</si>
  <si>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</si>
  <si>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</si>
  <si>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</si>
  <si>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</si>
  <si>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</si>
  <si>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</si>
  <si>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</si>
  <si>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</si>
  <si>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</si>
  <si>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</si>
  <si>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</si>
  <si>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</si>
  <si>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</si>
  <si>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</si>
  <si>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</si>
  <si>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</si>
  <si>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</si>
  <si>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</si>
  <si>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</si>
  <si>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</si>
  <si>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</si>
  <si>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</si>
  <si>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ニセコ町</t>
  </si>
  <si>
    <t>"R"dd</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</si>
  <si>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</si>
  <si>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</si>
  <si>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</si>
  <si>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</si>
  <si>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</si>
  <si>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</si>
  <si>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</si>
  <si>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</si>
  <si>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</si>
  <si>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</si>
  <si>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</si>
  <si>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</si>
  <si>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</si>
  <si>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←書式設定</t>
    <rPh sb="1" eb="3">
      <t>ショシキ</t>
    </rPh>
    <rPh sb="3" eb="5">
      <t>セッテイ</t>
    </rPh>
    <phoneticPr fontId="1"/>
  </si>
  <si>
    <t>　今後の更新にあたっては、耐震化や重要管路の選定等のほか、資金面や更新手法など総合的な検討も随時行いながら実施していく。
　令和元年度から進めている老朽化した配水管の更新等を今後も引き続き実施し、その後も一定規模の事業費を確保（事業平準化）のうえ、優先順位の高いものから順次更新老朽化対策を進めていく予定である。
　今後は配水管更新のほかに、老朽化による水源・浄水場・配水池の不具合が発生しており、改修または更新が必要となる事象がある。</t>
  </si>
  <si>
    <t>　事業としての規模、諸条件（給水人口、人口密度、地理的条件など）を考慮しつつ、より一層の効率化の取り組みについて検討を進め、経営の健全性向上を図っていく。
　令和元年度に水道料金の改定を行い、収入状況の改善を図っているが、今後も引き続き経営状況を見極め、水道料金の見直しや運営体制などについて、検討と実施を進めていく。</t>
  </si>
  <si>
    <t>　過去の新規水道整備等に係る起債償還を進め、企業債残高を着実に減少させてきたが、近年は老朽管の更新や管路の耐震化等を進めているため、企業債残高が増加傾向にある。
　引き続き、簡水事業の規模・各種条件等も踏まえながら、可能な限り収支比率を１００％に近づけられるよう経営改善の取り組みを進めていくことが求められる。
　現状としては、類似団体や全国平均に比べ、料金回収率が高く、給水原価も低く抑えられているが、老朽管路が多く、更新や耐震化を進める必要があるため、引き続き経営動向について注視を要する。
　近年の漏水対策により有収率は比較的高めに推移してきたが、ここ数年は管の老朽化に起因すると思われる漏水等により、有収率が少しずつ低下してきている。
　施設利用率については平均値以下となっているが、国際観光リゾート地を有し、人口規模・施設規模に対する流入人口割合が極めて高く、さらに流入人口（観光客）の季節変動も極めて大きいことも加味する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</si>
</sst>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6.e-002</c:v>
                </c:pt>
                <c:pt idx="1">
                  <c:v>0.62</c:v>
                </c:pt>
                <c:pt idx="2">
                  <c:v>2.68</c:v>
                </c:pt>
                <c:pt idx="3">
                  <c:v>2.2999999999999998</c:v>
                </c:pt>
                <c:pt idx="4">
                  <c:v>1.73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0.53</c:v>
                </c:pt>
                <c:pt idx="1">
                  <c:v>0.71</c:v>
                </c:pt>
                <c:pt idx="2">
                  <c:v>0.72</c:v>
                </c:pt>
                <c:pt idx="3">
                  <c:v>0.71</c:v>
                </c:pt>
                <c:pt idx="4">
                  <c:v>0.55000000000000004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47.87</c:v>
                </c:pt>
                <c:pt idx="1">
                  <c:v>49.77</c:v>
                </c:pt>
                <c:pt idx="2">
                  <c:v>45.68</c:v>
                </c:pt>
                <c:pt idx="3">
                  <c:v>46.71</c:v>
                </c:pt>
                <c:pt idx="4">
                  <c:v>47.89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56.76</c:v>
                </c:pt>
                <c:pt idx="1">
                  <c:v>56.04</c:v>
                </c:pt>
                <c:pt idx="2">
                  <c:v>58.52</c:v>
                </c:pt>
                <c:pt idx="3">
                  <c:v>58.88</c:v>
                </c:pt>
                <c:pt idx="4">
                  <c:v>58.16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84.35</c:v>
                </c:pt>
                <c:pt idx="1">
                  <c:v>82.24</c:v>
                </c:pt>
                <c:pt idx="2">
                  <c:v>80.81</c:v>
                </c:pt>
                <c:pt idx="3">
                  <c:v>79.05</c:v>
                </c:pt>
                <c:pt idx="4">
                  <c:v>79.709999999999994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73.069999999999993</c:v>
                </c:pt>
                <c:pt idx="1">
                  <c:v>72.78</c:v>
                </c:pt>
                <c:pt idx="2">
                  <c:v>71.33</c:v>
                </c:pt>
                <c:pt idx="3">
                  <c:v>71.150000000000006</c:v>
                </c:pt>
                <c:pt idx="4">
                  <c:v>70.34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98.46</c:v>
                </c:pt>
                <c:pt idx="1">
                  <c:v>98.05</c:v>
                </c:pt>
                <c:pt idx="2">
                  <c:v>96.38</c:v>
                </c:pt>
                <c:pt idx="3">
                  <c:v>87.81</c:v>
                </c:pt>
                <c:pt idx="4">
                  <c:v>78.239999999999995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77.91</c:v>
                </c:pt>
                <c:pt idx="1">
                  <c:v>79.099999999999994</c:v>
                </c:pt>
                <c:pt idx="2">
                  <c:v>79.33</c:v>
                </c:pt>
                <c:pt idx="3">
                  <c:v>73.540000000000006</c:v>
                </c:pt>
                <c:pt idx="4">
                  <c:v>75.44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592.39</c:v>
                </c:pt>
                <c:pt idx="1">
                  <c:v>552.74</c:v>
                </c:pt>
                <c:pt idx="2">
                  <c:v>638.42999999999995</c:v>
                </c:pt>
                <c:pt idx="3">
                  <c:v>772.78</c:v>
                </c:pt>
                <c:pt idx="4">
                  <c:v>976.96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1007.7</c:v>
                </c:pt>
                <c:pt idx="1">
                  <c:v>1018.52</c:v>
                </c:pt>
                <c:pt idx="2">
                  <c:v>949.61</c:v>
                </c:pt>
                <c:pt idx="3">
                  <c:v>918.84</c:v>
                </c:pt>
                <c:pt idx="4">
                  <c:v>955.49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91.72</c:v>
                </c:pt>
                <c:pt idx="1">
                  <c:v>91.17</c:v>
                </c:pt>
                <c:pt idx="2">
                  <c:v>90.17</c:v>
                </c:pt>
                <c:pt idx="3">
                  <c:v>82.47</c:v>
                </c:pt>
                <c:pt idx="4">
                  <c:v>72.540000000000006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59.22</c:v>
                </c:pt>
                <c:pt idx="1">
                  <c:v>58.79</c:v>
                </c:pt>
                <c:pt idx="2">
                  <c:v>58.41</c:v>
                </c:pt>
                <c:pt idx="3">
                  <c:v>58.27</c:v>
                </c:pt>
                <c:pt idx="4">
                  <c:v>55.15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179.55</c:v>
                </c:pt>
                <c:pt idx="1">
                  <c:v>189.36</c:v>
                </c:pt>
                <c:pt idx="2">
                  <c:v>218.79</c:v>
                </c:pt>
                <c:pt idx="3">
                  <c:v>239.87</c:v>
                </c:pt>
                <c:pt idx="4">
                  <c:v>272.35000000000002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292.89999999999998</c:v>
                </c:pt>
                <c:pt idx="1">
                  <c:v>298.25</c:v>
                </c:pt>
                <c:pt idx="2">
                  <c:v>303.27999999999997</c:v>
                </c:pt>
                <c:pt idx="3">
                  <c:v>303.81</c:v>
                </c:pt>
                <c:pt idx="4">
                  <c:v>310.26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【982.48】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【320.83】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ニセコ町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8</v>
      </c>
      <c r="Q7" s="5"/>
      <c r="R7" s="5"/>
      <c r="S7" s="5"/>
      <c r="T7" s="5"/>
      <c r="U7" s="5"/>
      <c r="V7" s="5"/>
      <c r="W7" s="5" t="s">
        <v>16</v>
      </c>
      <c r="X7" s="5"/>
      <c r="Y7" s="5"/>
      <c r="Z7" s="5"/>
      <c r="AA7" s="5"/>
      <c r="AB7" s="5"/>
      <c r="AC7" s="5"/>
      <c r="AD7" s="5" t="s">
        <v>4</v>
      </c>
      <c r="AE7" s="5"/>
      <c r="AF7" s="5"/>
      <c r="AG7" s="5"/>
      <c r="AH7" s="5"/>
      <c r="AI7" s="5"/>
      <c r="AJ7" s="5"/>
      <c r="AK7" s="2"/>
      <c r="AL7" s="5" t="s">
        <v>7</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5088</v>
      </c>
      <c r="AM8" s="20"/>
      <c r="AN8" s="20"/>
      <c r="AO8" s="20"/>
      <c r="AP8" s="20"/>
      <c r="AQ8" s="20"/>
      <c r="AR8" s="20"/>
      <c r="AS8" s="20"/>
      <c r="AT8" s="7">
        <f>データ!$S$6</f>
        <v>197.13</v>
      </c>
      <c r="AU8" s="7"/>
      <c r="AV8" s="7"/>
      <c r="AW8" s="7"/>
      <c r="AX8" s="7"/>
      <c r="AY8" s="7"/>
      <c r="AZ8" s="7"/>
      <c r="BA8" s="7"/>
      <c r="BB8" s="7">
        <f>データ!$T$6</f>
        <v>25.81</v>
      </c>
      <c r="BC8" s="7"/>
      <c r="BD8" s="7"/>
      <c r="BE8" s="7"/>
      <c r="BF8" s="7"/>
      <c r="BG8" s="7"/>
      <c r="BH8" s="7"/>
      <c r="BI8" s="7"/>
      <c r="BJ8" s="3"/>
      <c r="BK8" s="3"/>
      <c r="BL8" s="26" t="s">
        <v>15</v>
      </c>
      <c r="BM8" s="36"/>
      <c r="BN8" s="43" t="s">
        <v>21</v>
      </c>
      <c r="BO8" s="43"/>
      <c r="BP8" s="43"/>
      <c r="BQ8" s="43"/>
      <c r="BR8" s="43"/>
      <c r="BS8" s="43"/>
      <c r="BT8" s="43"/>
      <c r="BU8" s="43"/>
      <c r="BV8" s="43"/>
      <c r="BW8" s="43"/>
      <c r="BX8" s="43"/>
      <c r="BY8" s="47"/>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29</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7" t="s">
        <v>33</v>
      </c>
      <c r="BM9" s="37"/>
      <c r="BN9" s="44" t="s">
        <v>34</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91.25</v>
      </c>
      <c r="Q10" s="7"/>
      <c r="R10" s="7"/>
      <c r="S10" s="7"/>
      <c r="T10" s="7"/>
      <c r="U10" s="7"/>
      <c r="V10" s="7"/>
      <c r="W10" s="20">
        <f>データ!$Q$6</f>
        <v>3750</v>
      </c>
      <c r="X10" s="20"/>
      <c r="Y10" s="20"/>
      <c r="Z10" s="20"/>
      <c r="AA10" s="20"/>
      <c r="AB10" s="20"/>
      <c r="AC10" s="20"/>
      <c r="AD10" s="2"/>
      <c r="AE10" s="2"/>
      <c r="AF10" s="2"/>
      <c r="AG10" s="2"/>
      <c r="AH10" s="2"/>
      <c r="AI10" s="2"/>
      <c r="AJ10" s="2"/>
      <c r="AK10" s="2"/>
      <c r="AL10" s="20">
        <f>データ!$U$6</f>
        <v>4535</v>
      </c>
      <c r="AM10" s="20"/>
      <c r="AN10" s="20"/>
      <c r="AO10" s="20"/>
      <c r="AP10" s="20"/>
      <c r="AQ10" s="20"/>
      <c r="AR10" s="20"/>
      <c r="AS10" s="20"/>
      <c r="AT10" s="7">
        <f>データ!$V$6</f>
        <v>52.63</v>
      </c>
      <c r="AU10" s="7"/>
      <c r="AV10" s="7"/>
      <c r="AW10" s="7"/>
      <c r="AX10" s="7"/>
      <c r="AY10" s="7"/>
      <c r="AZ10" s="7"/>
      <c r="BA10" s="7"/>
      <c r="BB10" s="7">
        <f>データ!$W$6</f>
        <v>86.17</v>
      </c>
      <c r="BC10" s="7"/>
      <c r="BD10" s="7"/>
      <c r="BE10" s="7"/>
      <c r="BF10" s="7"/>
      <c r="BG10" s="7"/>
      <c r="BH10" s="7"/>
      <c r="BI10" s="7"/>
      <c r="BJ10" s="2"/>
      <c r="BK10" s="2"/>
      <c r="BL10" s="28" t="s">
        <v>36</v>
      </c>
      <c r="BM10" s="38"/>
      <c r="BN10" s="45" t="s">
        <v>18</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42</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113</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43</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111</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12</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112</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45</v>
      </c>
      <c r="C84" s="12"/>
      <c r="D84" s="12"/>
      <c r="E84" s="12" t="s">
        <v>46</v>
      </c>
      <c r="F84" s="12" t="s">
        <v>48</v>
      </c>
      <c r="G84" s="12" t="s">
        <v>50</v>
      </c>
      <c r="H84" s="12" t="s">
        <v>44</v>
      </c>
      <c r="I84" s="12" t="s">
        <v>13</v>
      </c>
      <c r="J84" s="12" t="s">
        <v>30</v>
      </c>
      <c r="K84" s="12" t="s">
        <v>51</v>
      </c>
      <c r="L84" s="12" t="s">
        <v>52</v>
      </c>
      <c r="M84" s="12" t="s">
        <v>35</v>
      </c>
      <c r="N84" s="12" t="s">
        <v>54</v>
      </c>
      <c r="O84" s="12" t="s">
        <v>55</v>
      </c>
    </row>
    <row r="85" spans="1:78" hidden="1">
      <c r="B85" s="12"/>
      <c r="C85" s="12"/>
      <c r="D85" s="12"/>
      <c r="E85" s="12" t="str">
        <f>データ!AH6</f>
        <v>【73.00】</v>
      </c>
      <c r="F85" s="12" t="s">
        <v>39</v>
      </c>
      <c r="G85" s="12" t="s">
        <v>39</v>
      </c>
      <c r="H85" s="12" t="str">
        <f>データ!BO6</f>
        <v>【982.48】</v>
      </c>
      <c r="I85" s="12" t="str">
        <f>データ!BZ6</f>
        <v>【50.61】</v>
      </c>
      <c r="J85" s="12" t="str">
        <f>データ!CK6</f>
        <v>【320.83】</v>
      </c>
      <c r="K85" s="12" t="str">
        <f>データ!CV6</f>
        <v>【56.15】</v>
      </c>
      <c r="L85" s="12" t="str">
        <f>データ!DG6</f>
        <v>【70.01】</v>
      </c>
      <c r="M85" s="12" t="s">
        <v>39</v>
      </c>
      <c r="N85" s="12" t="s">
        <v>39</v>
      </c>
      <c r="O85" s="12" t="str">
        <f>データ!EN6</f>
        <v>【0.52】</v>
      </c>
    </row>
  </sheetData>
  <sheetProtection algorithmName="SHA-512" hashValue="hXmxODbCmnfn6Lm+nQKMOa+emqvkfQkRO658EDISaicHUIts9WLG8U6KmhetdqH9vGOeO1ew8hNU85ivN1GVYg==" saltValue="R/9YUOvfwUOjXt/qMiABN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49</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57</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53</v>
      </c>
      <c r="C3" s="57" t="s">
        <v>2</v>
      </c>
      <c r="D3" s="57" t="s">
        <v>58</v>
      </c>
      <c r="E3" s="57" t="s">
        <v>59</v>
      </c>
      <c r="F3" s="57" t="s">
        <v>60</v>
      </c>
      <c r="G3" s="57" t="s">
        <v>25</v>
      </c>
      <c r="H3" s="65" t="s">
        <v>32</v>
      </c>
      <c r="I3" s="68"/>
      <c r="J3" s="68"/>
      <c r="K3" s="68"/>
      <c r="L3" s="68"/>
      <c r="M3" s="68"/>
      <c r="N3" s="68"/>
      <c r="O3" s="68"/>
      <c r="P3" s="68"/>
      <c r="Q3" s="68"/>
      <c r="R3" s="68"/>
      <c r="S3" s="68"/>
      <c r="T3" s="68"/>
      <c r="U3" s="68"/>
      <c r="V3" s="68"/>
      <c r="W3" s="72"/>
      <c r="X3" s="74" t="s">
        <v>56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11</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61</v>
      </c>
      <c r="B4" s="58"/>
      <c r="C4" s="58"/>
      <c r="D4" s="58"/>
      <c r="E4" s="58"/>
      <c r="F4" s="58"/>
      <c r="G4" s="58"/>
      <c r="H4" s="66"/>
      <c r="I4" s="69"/>
      <c r="J4" s="69"/>
      <c r="K4" s="69"/>
      <c r="L4" s="69"/>
      <c r="M4" s="69"/>
      <c r="N4" s="69"/>
      <c r="O4" s="69"/>
      <c r="P4" s="69"/>
      <c r="Q4" s="69"/>
      <c r="R4" s="69"/>
      <c r="S4" s="69"/>
      <c r="T4" s="69"/>
      <c r="U4" s="69"/>
      <c r="V4" s="69"/>
      <c r="W4" s="73"/>
      <c r="X4" s="75" t="s">
        <v>27</v>
      </c>
      <c r="Y4" s="75"/>
      <c r="Z4" s="75"/>
      <c r="AA4" s="75"/>
      <c r="AB4" s="75"/>
      <c r="AC4" s="75"/>
      <c r="AD4" s="75"/>
      <c r="AE4" s="75"/>
      <c r="AF4" s="75"/>
      <c r="AG4" s="75"/>
      <c r="AH4" s="75"/>
      <c r="AI4" s="75" t="s">
        <v>47</v>
      </c>
      <c r="AJ4" s="75"/>
      <c r="AK4" s="75"/>
      <c r="AL4" s="75"/>
      <c r="AM4" s="75"/>
      <c r="AN4" s="75"/>
      <c r="AO4" s="75"/>
      <c r="AP4" s="75"/>
      <c r="AQ4" s="75"/>
      <c r="AR4" s="75"/>
      <c r="AS4" s="75"/>
      <c r="AT4" s="75" t="s">
        <v>41</v>
      </c>
      <c r="AU4" s="75"/>
      <c r="AV4" s="75"/>
      <c r="AW4" s="75"/>
      <c r="AX4" s="75"/>
      <c r="AY4" s="75"/>
      <c r="AZ4" s="75"/>
      <c r="BA4" s="75"/>
      <c r="BB4" s="75"/>
      <c r="BC4" s="75"/>
      <c r="BD4" s="75"/>
      <c r="BE4" s="75" t="s">
        <v>62</v>
      </c>
      <c r="BF4" s="75"/>
      <c r="BG4" s="75"/>
      <c r="BH4" s="75"/>
      <c r="BI4" s="75"/>
      <c r="BJ4" s="75"/>
      <c r="BK4" s="75"/>
      <c r="BL4" s="75"/>
      <c r="BM4" s="75"/>
      <c r="BN4" s="75"/>
      <c r="BO4" s="75"/>
      <c r="BP4" s="75" t="s">
        <v>37</v>
      </c>
      <c r="BQ4" s="75"/>
      <c r="BR4" s="75"/>
      <c r="BS4" s="75"/>
      <c r="BT4" s="75"/>
      <c r="BU4" s="75"/>
      <c r="BV4" s="75"/>
      <c r="BW4" s="75"/>
      <c r="BX4" s="75"/>
      <c r="BY4" s="75"/>
      <c r="BZ4" s="75"/>
      <c r="CA4" s="75" t="s">
        <v>64</v>
      </c>
      <c r="CB4" s="75"/>
      <c r="CC4" s="75"/>
      <c r="CD4" s="75"/>
      <c r="CE4" s="75"/>
      <c r="CF4" s="75"/>
      <c r="CG4" s="75"/>
      <c r="CH4" s="75"/>
      <c r="CI4" s="75"/>
      <c r="CJ4" s="75"/>
      <c r="CK4" s="75"/>
      <c r="CL4" s="75" t="s">
        <v>65</v>
      </c>
      <c r="CM4" s="75"/>
      <c r="CN4" s="75"/>
      <c r="CO4" s="75"/>
      <c r="CP4" s="75"/>
      <c r="CQ4" s="75"/>
      <c r="CR4" s="75"/>
      <c r="CS4" s="75"/>
      <c r="CT4" s="75"/>
      <c r="CU4" s="75"/>
      <c r="CV4" s="75"/>
      <c r="CW4" s="75" t="s">
        <v>0</v>
      </c>
      <c r="CX4" s="75"/>
      <c r="CY4" s="75"/>
      <c r="CZ4" s="75"/>
      <c r="DA4" s="75"/>
      <c r="DB4" s="75"/>
      <c r="DC4" s="75"/>
      <c r="DD4" s="75"/>
      <c r="DE4" s="75"/>
      <c r="DF4" s="75"/>
      <c r="DG4" s="75"/>
      <c r="DH4" s="75" t="s">
        <v>67</v>
      </c>
      <c r="DI4" s="75"/>
      <c r="DJ4" s="75"/>
      <c r="DK4" s="75"/>
      <c r="DL4" s="75"/>
      <c r="DM4" s="75"/>
      <c r="DN4" s="75"/>
      <c r="DO4" s="75"/>
      <c r="DP4" s="75"/>
      <c r="DQ4" s="75"/>
      <c r="DR4" s="75"/>
      <c r="DS4" s="75" t="s">
        <v>63</v>
      </c>
      <c r="DT4" s="75"/>
      <c r="DU4" s="75"/>
      <c r="DV4" s="75"/>
      <c r="DW4" s="75"/>
      <c r="DX4" s="75"/>
      <c r="DY4" s="75"/>
      <c r="DZ4" s="75"/>
      <c r="EA4" s="75"/>
      <c r="EB4" s="75"/>
      <c r="EC4" s="75"/>
      <c r="ED4" s="75" t="s">
        <v>68</v>
      </c>
      <c r="EE4" s="75"/>
      <c r="EF4" s="75"/>
      <c r="EG4" s="75"/>
      <c r="EH4" s="75"/>
      <c r="EI4" s="75"/>
      <c r="EJ4" s="75"/>
      <c r="EK4" s="75"/>
      <c r="EL4" s="75"/>
      <c r="EM4" s="75"/>
      <c r="EN4" s="75"/>
    </row>
    <row r="5" spans="1:144">
      <c r="A5" s="55" t="s">
        <v>28</v>
      </c>
      <c r="B5" s="59"/>
      <c r="C5" s="59"/>
      <c r="D5" s="59"/>
      <c r="E5" s="59"/>
      <c r="F5" s="59"/>
      <c r="G5" s="59"/>
      <c r="H5" s="67" t="s">
        <v>3</v>
      </c>
      <c r="I5" s="67" t="s">
        <v>69</v>
      </c>
      <c r="J5" s="67" t="s">
        <v>70</v>
      </c>
      <c r="K5" s="67" t="s">
        <v>71</v>
      </c>
      <c r="L5" s="67" t="s">
        <v>72</v>
      </c>
      <c r="M5" s="67" t="s">
        <v>73</v>
      </c>
      <c r="N5" s="67" t="s">
        <v>74</v>
      </c>
      <c r="O5" s="67" t="s">
        <v>75</v>
      </c>
      <c r="P5" s="67" t="s">
        <v>76</v>
      </c>
      <c r="Q5" s="67" t="s">
        <v>77</v>
      </c>
      <c r="R5" s="67" t="s">
        <v>78</v>
      </c>
      <c r="S5" s="67" t="s">
        <v>79</v>
      </c>
      <c r="T5" s="67" t="s">
        <v>66</v>
      </c>
      <c r="U5" s="67" t="s">
        <v>80</v>
      </c>
      <c r="V5" s="67" t="s">
        <v>81</v>
      </c>
      <c r="W5" s="67" t="s">
        <v>82</v>
      </c>
      <c r="X5" s="67" t="s">
        <v>83</v>
      </c>
      <c r="Y5" s="67" t="s">
        <v>84</v>
      </c>
      <c r="Z5" s="67" t="s">
        <v>85</v>
      </c>
      <c r="AA5" s="67" t="s">
        <v>86</v>
      </c>
      <c r="AB5" s="67" t="s">
        <v>87</v>
      </c>
      <c r="AC5" s="67" t="s">
        <v>88</v>
      </c>
      <c r="AD5" s="67" t="s">
        <v>90</v>
      </c>
      <c r="AE5" s="67" t="s">
        <v>91</v>
      </c>
      <c r="AF5" s="67" t="s">
        <v>92</v>
      </c>
      <c r="AG5" s="67" t="s">
        <v>93</v>
      </c>
      <c r="AH5" s="67" t="s">
        <v>45</v>
      </c>
      <c r="AI5" s="67" t="s">
        <v>83</v>
      </c>
      <c r="AJ5" s="67" t="s">
        <v>84</v>
      </c>
      <c r="AK5" s="67" t="s">
        <v>85</v>
      </c>
      <c r="AL5" s="67" t="s">
        <v>86</v>
      </c>
      <c r="AM5" s="67" t="s">
        <v>87</v>
      </c>
      <c r="AN5" s="67" t="s">
        <v>88</v>
      </c>
      <c r="AO5" s="67" t="s">
        <v>90</v>
      </c>
      <c r="AP5" s="67" t="s">
        <v>91</v>
      </c>
      <c r="AQ5" s="67" t="s">
        <v>92</v>
      </c>
      <c r="AR5" s="67" t="s">
        <v>93</v>
      </c>
      <c r="AS5" s="67" t="s">
        <v>89</v>
      </c>
      <c r="AT5" s="67" t="s">
        <v>83</v>
      </c>
      <c r="AU5" s="67" t="s">
        <v>84</v>
      </c>
      <c r="AV5" s="67" t="s">
        <v>85</v>
      </c>
      <c r="AW5" s="67" t="s">
        <v>86</v>
      </c>
      <c r="AX5" s="67" t="s">
        <v>87</v>
      </c>
      <c r="AY5" s="67" t="s">
        <v>88</v>
      </c>
      <c r="AZ5" s="67" t="s">
        <v>90</v>
      </c>
      <c r="BA5" s="67" t="s">
        <v>91</v>
      </c>
      <c r="BB5" s="67" t="s">
        <v>92</v>
      </c>
      <c r="BC5" s="67" t="s">
        <v>93</v>
      </c>
      <c r="BD5" s="67" t="s">
        <v>89</v>
      </c>
      <c r="BE5" s="67" t="s">
        <v>83</v>
      </c>
      <c r="BF5" s="67" t="s">
        <v>84</v>
      </c>
      <c r="BG5" s="67" t="s">
        <v>85</v>
      </c>
      <c r="BH5" s="67" t="s">
        <v>86</v>
      </c>
      <c r="BI5" s="67" t="s">
        <v>87</v>
      </c>
      <c r="BJ5" s="67" t="s">
        <v>88</v>
      </c>
      <c r="BK5" s="67" t="s">
        <v>90</v>
      </c>
      <c r="BL5" s="67" t="s">
        <v>91</v>
      </c>
      <c r="BM5" s="67" t="s">
        <v>92</v>
      </c>
      <c r="BN5" s="67" t="s">
        <v>93</v>
      </c>
      <c r="BO5" s="67" t="s">
        <v>89</v>
      </c>
      <c r="BP5" s="67" t="s">
        <v>83</v>
      </c>
      <c r="BQ5" s="67" t="s">
        <v>84</v>
      </c>
      <c r="BR5" s="67" t="s">
        <v>85</v>
      </c>
      <c r="BS5" s="67" t="s">
        <v>86</v>
      </c>
      <c r="BT5" s="67" t="s">
        <v>87</v>
      </c>
      <c r="BU5" s="67" t="s">
        <v>88</v>
      </c>
      <c r="BV5" s="67" t="s">
        <v>90</v>
      </c>
      <c r="BW5" s="67" t="s">
        <v>91</v>
      </c>
      <c r="BX5" s="67" t="s">
        <v>92</v>
      </c>
      <c r="BY5" s="67" t="s">
        <v>93</v>
      </c>
      <c r="BZ5" s="67" t="s">
        <v>89</v>
      </c>
      <c r="CA5" s="67" t="s">
        <v>83</v>
      </c>
      <c r="CB5" s="67" t="s">
        <v>84</v>
      </c>
      <c r="CC5" s="67" t="s">
        <v>85</v>
      </c>
      <c r="CD5" s="67" t="s">
        <v>86</v>
      </c>
      <c r="CE5" s="67" t="s">
        <v>87</v>
      </c>
      <c r="CF5" s="67" t="s">
        <v>88</v>
      </c>
      <c r="CG5" s="67" t="s">
        <v>90</v>
      </c>
      <c r="CH5" s="67" t="s">
        <v>91</v>
      </c>
      <c r="CI5" s="67" t="s">
        <v>92</v>
      </c>
      <c r="CJ5" s="67" t="s">
        <v>93</v>
      </c>
      <c r="CK5" s="67" t="s">
        <v>89</v>
      </c>
      <c r="CL5" s="67" t="s">
        <v>83</v>
      </c>
      <c r="CM5" s="67" t="s">
        <v>84</v>
      </c>
      <c r="CN5" s="67" t="s">
        <v>85</v>
      </c>
      <c r="CO5" s="67" t="s">
        <v>86</v>
      </c>
      <c r="CP5" s="67" t="s">
        <v>87</v>
      </c>
      <c r="CQ5" s="67" t="s">
        <v>88</v>
      </c>
      <c r="CR5" s="67" t="s">
        <v>90</v>
      </c>
      <c r="CS5" s="67" t="s">
        <v>91</v>
      </c>
      <c r="CT5" s="67" t="s">
        <v>92</v>
      </c>
      <c r="CU5" s="67" t="s">
        <v>93</v>
      </c>
      <c r="CV5" s="67" t="s">
        <v>89</v>
      </c>
      <c r="CW5" s="67" t="s">
        <v>83</v>
      </c>
      <c r="CX5" s="67" t="s">
        <v>84</v>
      </c>
      <c r="CY5" s="67" t="s">
        <v>85</v>
      </c>
      <c r="CZ5" s="67" t="s">
        <v>86</v>
      </c>
      <c r="DA5" s="67" t="s">
        <v>87</v>
      </c>
      <c r="DB5" s="67" t="s">
        <v>88</v>
      </c>
      <c r="DC5" s="67" t="s">
        <v>90</v>
      </c>
      <c r="DD5" s="67" t="s">
        <v>91</v>
      </c>
      <c r="DE5" s="67" t="s">
        <v>92</v>
      </c>
      <c r="DF5" s="67" t="s">
        <v>93</v>
      </c>
      <c r="DG5" s="67" t="s">
        <v>89</v>
      </c>
      <c r="DH5" s="67" t="s">
        <v>83</v>
      </c>
      <c r="DI5" s="67" t="s">
        <v>84</v>
      </c>
      <c r="DJ5" s="67" t="s">
        <v>85</v>
      </c>
      <c r="DK5" s="67" t="s">
        <v>86</v>
      </c>
      <c r="DL5" s="67" t="s">
        <v>87</v>
      </c>
      <c r="DM5" s="67" t="s">
        <v>88</v>
      </c>
      <c r="DN5" s="67" t="s">
        <v>90</v>
      </c>
      <c r="DO5" s="67" t="s">
        <v>91</v>
      </c>
      <c r="DP5" s="67" t="s">
        <v>92</v>
      </c>
      <c r="DQ5" s="67" t="s">
        <v>93</v>
      </c>
      <c r="DR5" s="67" t="s">
        <v>89</v>
      </c>
      <c r="DS5" s="67" t="s">
        <v>83</v>
      </c>
      <c r="DT5" s="67" t="s">
        <v>84</v>
      </c>
      <c r="DU5" s="67" t="s">
        <v>85</v>
      </c>
      <c r="DV5" s="67" t="s">
        <v>86</v>
      </c>
      <c r="DW5" s="67" t="s">
        <v>87</v>
      </c>
      <c r="DX5" s="67" t="s">
        <v>88</v>
      </c>
      <c r="DY5" s="67" t="s">
        <v>90</v>
      </c>
      <c r="DZ5" s="67" t="s">
        <v>91</v>
      </c>
      <c r="EA5" s="67" t="s">
        <v>92</v>
      </c>
      <c r="EB5" s="67" t="s">
        <v>93</v>
      </c>
      <c r="EC5" s="67" t="s">
        <v>89</v>
      </c>
      <c r="ED5" s="67" t="s">
        <v>83</v>
      </c>
      <c r="EE5" s="67" t="s">
        <v>84</v>
      </c>
      <c r="EF5" s="67" t="s">
        <v>85</v>
      </c>
      <c r="EG5" s="67" t="s">
        <v>86</v>
      </c>
      <c r="EH5" s="67" t="s">
        <v>87</v>
      </c>
      <c r="EI5" s="67" t="s">
        <v>88</v>
      </c>
      <c r="EJ5" s="67" t="s">
        <v>90</v>
      </c>
      <c r="EK5" s="67" t="s">
        <v>91</v>
      </c>
      <c r="EL5" s="67" t="s">
        <v>92</v>
      </c>
      <c r="EM5" s="67" t="s">
        <v>93</v>
      </c>
      <c r="EN5" s="67" t="s">
        <v>89</v>
      </c>
    </row>
    <row r="6" spans="1:144" s="54" customFormat="1">
      <c r="A6" s="55" t="s">
        <v>94</v>
      </c>
      <c r="B6" s="60">
        <f t="shared" ref="B6:W6" si="1">B7</f>
        <v>2022</v>
      </c>
      <c r="C6" s="60">
        <f t="shared" si="1"/>
        <v>13951</v>
      </c>
      <c r="D6" s="60">
        <f t="shared" si="1"/>
        <v>47</v>
      </c>
      <c r="E6" s="60">
        <f t="shared" si="1"/>
        <v>1</v>
      </c>
      <c r="F6" s="60">
        <f t="shared" si="1"/>
        <v>0</v>
      </c>
      <c r="G6" s="60">
        <f t="shared" si="1"/>
        <v>0</v>
      </c>
      <c r="H6" s="60" t="str">
        <f t="shared" si="1"/>
        <v>北海道　ニセコ町</v>
      </c>
      <c r="I6" s="60" t="str">
        <f t="shared" si="1"/>
        <v>法非適用</v>
      </c>
      <c r="J6" s="60" t="str">
        <f t="shared" si="1"/>
        <v>水道事業</v>
      </c>
      <c r="K6" s="60" t="str">
        <f t="shared" si="1"/>
        <v>簡易水道事業</v>
      </c>
      <c r="L6" s="60" t="str">
        <f t="shared" si="1"/>
        <v>D3</v>
      </c>
      <c r="M6" s="60" t="str">
        <f t="shared" si="1"/>
        <v>非設置</v>
      </c>
      <c r="N6" s="70" t="str">
        <f t="shared" si="1"/>
        <v>-</v>
      </c>
      <c r="O6" s="70" t="str">
        <f t="shared" si="1"/>
        <v>該当数値なし</v>
      </c>
      <c r="P6" s="70">
        <f t="shared" si="1"/>
        <v>91.25</v>
      </c>
      <c r="Q6" s="70">
        <f t="shared" si="1"/>
        <v>3750</v>
      </c>
      <c r="R6" s="70">
        <f t="shared" si="1"/>
        <v>5088</v>
      </c>
      <c r="S6" s="70">
        <f t="shared" si="1"/>
        <v>197.13</v>
      </c>
      <c r="T6" s="70">
        <f t="shared" si="1"/>
        <v>25.81</v>
      </c>
      <c r="U6" s="70">
        <f t="shared" si="1"/>
        <v>4535</v>
      </c>
      <c r="V6" s="70">
        <f t="shared" si="1"/>
        <v>52.63</v>
      </c>
      <c r="W6" s="70">
        <f t="shared" si="1"/>
        <v>86.17</v>
      </c>
      <c r="X6" s="76">
        <f t="shared" ref="X6:AG6" si="2">IF(X7="",NA(),X7)</f>
        <v>98.46</v>
      </c>
      <c r="Y6" s="76">
        <f t="shared" si="2"/>
        <v>98.05</v>
      </c>
      <c r="Z6" s="76">
        <f t="shared" si="2"/>
        <v>96.38</v>
      </c>
      <c r="AA6" s="76">
        <f t="shared" si="2"/>
        <v>87.81</v>
      </c>
      <c r="AB6" s="76">
        <f t="shared" si="2"/>
        <v>78.239999999999995</v>
      </c>
      <c r="AC6" s="76">
        <f t="shared" si="2"/>
        <v>77.91</v>
      </c>
      <c r="AD6" s="76">
        <f t="shared" si="2"/>
        <v>79.099999999999994</v>
      </c>
      <c r="AE6" s="76">
        <f t="shared" si="2"/>
        <v>79.33</v>
      </c>
      <c r="AF6" s="76">
        <f t="shared" si="2"/>
        <v>73.540000000000006</v>
      </c>
      <c r="AG6" s="76">
        <f t="shared" si="2"/>
        <v>75.44</v>
      </c>
      <c r="AH6" s="70" t="str">
        <f>IF(AH7="","",IF(AH7="-","【-】","【"&amp;SUBSTITUTE(TEXT(AH7,"#,##0.00"),"-","△")&amp;"】"))</f>
        <v>【73.00】</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592.39</v>
      </c>
      <c r="BF6" s="76">
        <f t="shared" si="5"/>
        <v>552.74</v>
      </c>
      <c r="BG6" s="76">
        <f t="shared" si="5"/>
        <v>638.42999999999995</v>
      </c>
      <c r="BH6" s="76">
        <f t="shared" si="5"/>
        <v>772.78</v>
      </c>
      <c r="BI6" s="76">
        <f t="shared" si="5"/>
        <v>976.96</v>
      </c>
      <c r="BJ6" s="76">
        <f t="shared" si="5"/>
        <v>1007.7</v>
      </c>
      <c r="BK6" s="76">
        <f t="shared" si="5"/>
        <v>1018.52</v>
      </c>
      <c r="BL6" s="76">
        <f t="shared" si="5"/>
        <v>949.61</v>
      </c>
      <c r="BM6" s="76">
        <f t="shared" si="5"/>
        <v>918.84</v>
      </c>
      <c r="BN6" s="76">
        <f t="shared" si="5"/>
        <v>955.49</v>
      </c>
      <c r="BO6" s="70" t="str">
        <f>IF(BO7="","",IF(BO7="-","【-】","【"&amp;SUBSTITUTE(TEXT(BO7,"#,##0.00"),"-","△")&amp;"】"))</f>
        <v>【982.48】</v>
      </c>
      <c r="BP6" s="76">
        <f t="shared" ref="BP6:BY6" si="6">IF(BP7="",NA(),BP7)</f>
        <v>91.72</v>
      </c>
      <c r="BQ6" s="76">
        <f t="shared" si="6"/>
        <v>91.17</v>
      </c>
      <c r="BR6" s="76">
        <f t="shared" si="6"/>
        <v>90.17</v>
      </c>
      <c r="BS6" s="76">
        <f t="shared" si="6"/>
        <v>82.47</v>
      </c>
      <c r="BT6" s="76">
        <f t="shared" si="6"/>
        <v>72.540000000000006</v>
      </c>
      <c r="BU6" s="76">
        <f t="shared" si="6"/>
        <v>59.22</v>
      </c>
      <c r="BV6" s="76">
        <f t="shared" si="6"/>
        <v>58.79</v>
      </c>
      <c r="BW6" s="76">
        <f t="shared" si="6"/>
        <v>58.41</v>
      </c>
      <c r="BX6" s="76">
        <f t="shared" si="6"/>
        <v>58.27</v>
      </c>
      <c r="BY6" s="76">
        <f t="shared" si="6"/>
        <v>55.15</v>
      </c>
      <c r="BZ6" s="70" t="str">
        <f>IF(BZ7="","",IF(BZ7="-","【-】","【"&amp;SUBSTITUTE(TEXT(BZ7,"#,##0.00"),"-","△")&amp;"】"))</f>
        <v>【50.61】</v>
      </c>
      <c r="CA6" s="76">
        <f t="shared" ref="CA6:CJ6" si="7">IF(CA7="",NA(),CA7)</f>
        <v>179.55</v>
      </c>
      <c r="CB6" s="76">
        <f t="shared" si="7"/>
        <v>189.36</v>
      </c>
      <c r="CC6" s="76">
        <f t="shared" si="7"/>
        <v>218.79</v>
      </c>
      <c r="CD6" s="76">
        <f t="shared" si="7"/>
        <v>239.87</v>
      </c>
      <c r="CE6" s="76">
        <f t="shared" si="7"/>
        <v>272.35000000000002</v>
      </c>
      <c r="CF6" s="76">
        <f t="shared" si="7"/>
        <v>292.89999999999998</v>
      </c>
      <c r="CG6" s="76">
        <f t="shared" si="7"/>
        <v>298.25</v>
      </c>
      <c r="CH6" s="76">
        <f t="shared" si="7"/>
        <v>303.27999999999997</v>
      </c>
      <c r="CI6" s="76">
        <f t="shared" si="7"/>
        <v>303.81</v>
      </c>
      <c r="CJ6" s="76">
        <f t="shared" si="7"/>
        <v>310.26</v>
      </c>
      <c r="CK6" s="70" t="str">
        <f>IF(CK7="","",IF(CK7="-","【-】","【"&amp;SUBSTITUTE(TEXT(CK7,"#,##0.00"),"-","△")&amp;"】"))</f>
        <v>【320.83】</v>
      </c>
      <c r="CL6" s="76">
        <f t="shared" ref="CL6:CU6" si="8">IF(CL7="",NA(),CL7)</f>
        <v>47.87</v>
      </c>
      <c r="CM6" s="76">
        <f t="shared" si="8"/>
        <v>49.77</v>
      </c>
      <c r="CN6" s="76">
        <f t="shared" si="8"/>
        <v>45.68</v>
      </c>
      <c r="CO6" s="76">
        <f t="shared" si="8"/>
        <v>46.71</v>
      </c>
      <c r="CP6" s="76">
        <f t="shared" si="8"/>
        <v>47.89</v>
      </c>
      <c r="CQ6" s="76">
        <f t="shared" si="8"/>
        <v>56.76</v>
      </c>
      <c r="CR6" s="76">
        <f t="shared" si="8"/>
        <v>56.04</v>
      </c>
      <c r="CS6" s="76">
        <f t="shared" si="8"/>
        <v>58.52</v>
      </c>
      <c r="CT6" s="76">
        <f t="shared" si="8"/>
        <v>58.88</v>
      </c>
      <c r="CU6" s="76">
        <f t="shared" si="8"/>
        <v>58.16</v>
      </c>
      <c r="CV6" s="70" t="str">
        <f>IF(CV7="","",IF(CV7="-","【-】","【"&amp;SUBSTITUTE(TEXT(CV7,"#,##0.00"),"-","△")&amp;"】"))</f>
        <v>【56.15】</v>
      </c>
      <c r="CW6" s="76">
        <f t="shared" ref="CW6:DF6" si="9">IF(CW7="",NA(),CW7)</f>
        <v>84.35</v>
      </c>
      <c r="CX6" s="76">
        <f t="shared" si="9"/>
        <v>82.24</v>
      </c>
      <c r="CY6" s="76">
        <f t="shared" si="9"/>
        <v>80.81</v>
      </c>
      <c r="CZ6" s="76">
        <f t="shared" si="9"/>
        <v>79.05</v>
      </c>
      <c r="DA6" s="76">
        <f t="shared" si="9"/>
        <v>79.709999999999994</v>
      </c>
      <c r="DB6" s="76">
        <f t="shared" si="9"/>
        <v>73.069999999999993</v>
      </c>
      <c r="DC6" s="76">
        <f t="shared" si="9"/>
        <v>72.78</v>
      </c>
      <c r="DD6" s="76">
        <f t="shared" si="9"/>
        <v>71.33</v>
      </c>
      <c r="DE6" s="76">
        <f t="shared" si="9"/>
        <v>71.150000000000006</v>
      </c>
      <c r="DF6" s="76">
        <f t="shared" si="9"/>
        <v>70.34</v>
      </c>
      <c r="DG6" s="70" t="str">
        <f>IF(DG7="","",IF(DG7="-","【-】","【"&amp;SUBSTITUTE(TEXT(DG7,"#,##0.00"),"-","△")&amp;"】"))</f>
        <v>【70.01】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6">
        <f t="shared" ref="ED6:EM6" si="12">IF(ED7="",NA(),ED7)</f>
        <v>6.e-002</v>
      </c>
      <c r="EE6" s="76">
        <f t="shared" si="12"/>
        <v>0.62</v>
      </c>
      <c r="EF6" s="76">
        <f t="shared" si="12"/>
        <v>2.68</v>
      </c>
      <c r="EG6" s="76">
        <f t="shared" si="12"/>
        <v>2.2999999999999998</v>
      </c>
      <c r="EH6" s="76">
        <f t="shared" si="12"/>
        <v>1.73</v>
      </c>
      <c r="EI6" s="76">
        <f t="shared" si="12"/>
        <v>0.53</v>
      </c>
      <c r="EJ6" s="76">
        <f t="shared" si="12"/>
        <v>0.71</v>
      </c>
      <c r="EK6" s="76">
        <f t="shared" si="12"/>
        <v>0.72</v>
      </c>
      <c r="EL6" s="76">
        <f t="shared" si="12"/>
        <v>0.71</v>
      </c>
      <c r="EM6" s="76">
        <f t="shared" si="12"/>
        <v>0.55000000000000004</v>
      </c>
      <c r="EN6" s="70" t="str">
        <f>IF(EN7="","",IF(EN7="-","【-】","【"&amp;SUBSTITUTE(TEXT(EN7,"#,##0.00"),"-","△")&amp;"】"))</f>
        <v>【0.52】</v>
      </c>
    </row>
    <row r="7" spans="1:144" s="54" customFormat="1">
      <c r="A7" s="55"/>
      <c r="B7" s="61">
        <v>2022</v>
      </c>
      <c r="C7" s="61">
        <v>13951</v>
      </c>
      <c r="D7" s="61">
        <v>47</v>
      </c>
      <c r="E7" s="61">
        <v>1</v>
      </c>
      <c r="F7" s="61">
        <v>0</v>
      </c>
      <c r="G7" s="61">
        <v>0</v>
      </c>
      <c r="H7" s="61" t="s">
        <v>95</v>
      </c>
      <c r="I7" s="61" t="s">
        <v>97</v>
      </c>
      <c r="J7" s="61" t="s">
        <v>98</v>
      </c>
      <c r="K7" s="61" t="s">
        <v>99</v>
      </c>
      <c r="L7" s="61" t="s">
        <v>100</v>
      </c>
      <c r="M7" s="61" t="s">
        <v>6</v>
      </c>
      <c r="N7" s="71" t="s">
        <v>39</v>
      </c>
      <c r="O7" s="71" t="s">
        <v>101</v>
      </c>
      <c r="P7" s="71">
        <v>91.25</v>
      </c>
      <c r="Q7" s="71">
        <v>3750</v>
      </c>
      <c r="R7" s="71">
        <v>5088</v>
      </c>
      <c r="S7" s="71">
        <v>197.13</v>
      </c>
      <c r="T7" s="71">
        <v>25.81</v>
      </c>
      <c r="U7" s="71">
        <v>4535</v>
      </c>
      <c r="V7" s="71">
        <v>52.63</v>
      </c>
      <c r="W7" s="71">
        <v>86.17</v>
      </c>
      <c r="X7" s="71">
        <v>98.46</v>
      </c>
      <c r="Y7" s="71">
        <v>98.05</v>
      </c>
      <c r="Z7" s="71">
        <v>96.38</v>
      </c>
      <c r="AA7" s="71">
        <v>87.81</v>
      </c>
      <c r="AB7" s="71">
        <v>78.239999999999995</v>
      </c>
      <c r="AC7" s="71">
        <v>77.91</v>
      </c>
      <c r="AD7" s="71">
        <v>79.099999999999994</v>
      </c>
      <c r="AE7" s="71">
        <v>79.33</v>
      </c>
      <c r="AF7" s="71">
        <v>73.540000000000006</v>
      </c>
      <c r="AG7" s="71">
        <v>75.44</v>
      </c>
      <c r="AH7" s="71">
        <v>73</v>
      </c>
      <c r="AI7" s="71"/>
      <c r="AJ7" s="71"/>
      <c r="AK7" s="71"/>
      <c r="AL7" s="71"/>
      <c r="AM7" s="71"/>
      <c r="AN7" s="71"/>
      <c r="AO7" s="71"/>
      <c r="AP7" s="71"/>
      <c r="AQ7" s="71"/>
      <c r="AR7" s="71"/>
      <c r="AS7" s="71"/>
      <c r="AT7" s="71"/>
      <c r="AU7" s="71"/>
      <c r="AV7" s="71"/>
      <c r="AW7" s="71"/>
      <c r="AX7" s="71"/>
      <c r="AY7" s="71"/>
      <c r="AZ7" s="71"/>
      <c r="BA7" s="71"/>
      <c r="BB7" s="71"/>
      <c r="BC7" s="71"/>
      <c r="BD7" s="71"/>
      <c r="BE7" s="71">
        <v>592.39</v>
      </c>
      <c r="BF7" s="71">
        <v>552.74</v>
      </c>
      <c r="BG7" s="71">
        <v>638.42999999999995</v>
      </c>
      <c r="BH7" s="71">
        <v>772.78</v>
      </c>
      <c r="BI7" s="71">
        <v>976.96</v>
      </c>
      <c r="BJ7" s="71">
        <v>1007.7</v>
      </c>
      <c r="BK7" s="71">
        <v>1018.52</v>
      </c>
      <c r="BL7" s="71">
        <v>949.61</v>
      </c>
      <c r="BM7" s="71">
        <v>918.84</v>
      </c>
      <c r="BN7" s="71">
        <v>955.49</v>
      </c>
      <c r="BO7" s="71">
        <v>982.48</v>
      </c>
      <c r="BP7" s="71">
        <v>91.72</v>
      </c>
      <c r="BQ7" s="71">
        <v>91.17</v>
      </c>
      <c r="BR7" s="71">
        <v>90.17</v>
      </c>
      <c r="BS7" s="71">
        <v>82.47</v>
      </c>
      <c r="BT7" s="71">
        <v>72.540000000000006</v>
      </c>
      <c r="BU7" s="71">
        <v>59.22</v>
      </c>
      <c r="BV7" s="71">
        <v>58.79</v>
      </c>
      <c r="BW7" s="71">
        <v>58.41</v>
      </c>
      <c r="BX7" s="71">
        <v>58.27</v>
      </c>
      <c r="BY7" s="71">
        <v>55.15</v>
      </c>
      <c r="BZ7" s="71">
        <v>50.61</v>
      </c>
      <c r="CA7" s="71">
        <v>179.55</v>
      </c>
      <c r="CB7" s="71">
        <v>189.36</v>
      </c>
      <c r="CC7" s="71">
        <v>218.79</v>
      </c>
      <c r="CD7" s="71">
        <v>239.87</v>
      </c>
      <c r="CE7" s="71">
        <v>272.35000000000002</v>
      </c>
      <c r="CF7" s="71">
        <v>292.89999999999998</v>
      </c>
      <c r="CG7" s="71">
        <v>298.25</v>
      </c>
      <c r="CH7" s="71">
        <v>303.27999999999997</v>
      </c>
      <c r="CI7" s="71">
        <v>303.81</v>
      </c>
      <c r="CJ7" s="71">
        <v>310.26</v>
      </c>
      <c r="CK7" s="71">
        <v>320.83</v>
      </c>
      <c r="CL7" s="71">
        <v>47.87</v>
      </c>
      <c r="CM7" s="71">
        <v>49.77</v>
      </c>
      <c r="CN7" s="71">
        <v>45.68</v>
      </c>
      <c r="CO7" s="71">
        <v>46.71</v>
      </c>
      <c r="CP7" s="71">
        <v>47.89</v>
      </c>
      <c r="CQ7" s="71">
        <v>56.76</v>
      </c>
      <c r="CR7" s="71">
        <v>56.04</v>
      </c>
      <c r="CS7" s="71">
        <v>58.52</v>
      </c>
      <c r="CT7" s="71">
        <v>58.88</v>
      </c>
      <c r="CU7" s="71">
        <v>58.16</v>
      </c>
      <c r="CV7" s="71">
        <v>56.15</v>
      </c>
      <c r="CW7" s="71">
        <v>84.35</v>
      </c>
      <c r="CX7" s="71">
        <v>82.24</v>
      </c>
      <c r="CY7" s="71">
        <v>80.81</v>
      </c>
      <c r="CZ7" s="71">
        <v>79.05</v>
      </c>
      <c r="DA7" s="71">
        <v>79.709999999999994</v>
      </c>
      <c r="DB7" s="71">
        <v>73.069999999999993</v>
      </c>
      <c r="DC7" s="71">
        <v>72.78</v>
      </c>
      <c r="DD7" s="71">
        <v>71.33</v>
      </c>
      <c r="DE7" s="71">
        <v>71.150000000000006</v>
      </c>
      <c r="DF7" s="71">
        <v>70.34</v>
      </c>
      <c r="DG7" s="71">
        <v>70.010000000000005</v>
      </c>
      <c r="DH7" s="71"/>
      <c r="DI7" s="71"/>
      <c r="DJ7" s="71"/>
      <c r="DK7" s="71"/>
      <c r="DL7" s="71"/>
      <c r="DM7" s="71"/>
      <c r="DN7" s="71"/>
      <c r="DO7" s="71"/>
      <c r="DP7" s="71"/>
      <c r="DQ7" s="71"/>
      <c r="DR7" s="71"/>
      <c r="DS7" s="71"/>
      <c r="DT7" s="71"/>
      <c r="DU7" s="71"/>
      <c r="DV7" s="71"/>
      <c r="DW7" s="71"/>
      <c r="DX7" s="71"/>
      <c r="DY7" s="71"/>
      <c r="DZ7" s="71"/>
      <c r="EA7" s="71"/>
      <c r="EB7" s="71"/>
      <c r="EC7" s="71"/>
      <c r="ED7" s="71">
        <v>6.e-002</v>
      </c>
      <c r="EE7" s="71">
        <v>0.62</v>
      </c>
      <c r="EF7" s="71">
        <v>2.68</v>
      </c>
      <c r="EG7" s="71">
        <v>2.2999999999999998</v>
      </c>
      <c r="EH7" s="71">
        <v>1.73</v>
      </c>
      <c r="EI7" s="71">
        <v>0.53</v>
      </c>
      <c r="EJ7" s="71">
        <v>0.71</v>
      </c>
      <c r="EK7" s="71">
        <v>0.72</v>
      </c>
      <c r="EL7" s="71">
        <v>0.71</v>
      </c>
      <c r="EM7" s="71">
        <v>0.55000000000000004</v>
      </c>
      <c r="EN7" s="71">
        <v>0.52</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102</v>
      </c>
      <c r="C9" s="56" t="s">
        <v>103</v>
      </c>
      <c r="D9" s="56" t="s">
        <v>104</v>
      </c>
      <c r="E9" s="56" t="s">
        <v>105</v>
      </c>
      <c r="F9" s="56" t="s">
        <v>106</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53</v>
      </c>
      <c r="B10" s="62">
        <f>DATEVALUE($B7+12-B11&amp;"/1/"&amp;B12)</f>
        <v>47484</v>
      </c>
      <c r="C10" s="63">
        <f>DATEVALUE($B7+12-C11&amp;"/1/"&amp;C12)</f>
        <v>47849</v>
      </c>
      <c r="D10" s="63">
        <f>DATEVALUE($B7+12-D11&amp;"/1/"&amp;D12)</f>
        <v>48215</v>
      </c>
      <c r="E10" s="63">
        <f>DATEVALUE($B7+12-E11&amp;"/1/"&amp;E12)</f>
        <v>48582</v>
      </c>
      <c r="F10" s="63">
        <f>DATEVALUE($B7+12-F11&amp;"/1/"&amp;F12)</f>
        <v>48948</v>
      </c>
    </row>
    <row r="11" spans="1:144">
      <c r="B11">
        <v>4</v>
      </c>
      <c r="C11">
        <v>3</v>
      </c>
      <c r="D11">
        <v>2</v>
      </c>
      <c r="E11">
        <v>1</v>
      </c>
      <c r="F11">
        <v>0</v>
      </c>
      <c r="G11" t="s">
        <v>107</v>
      </c>
    </row>
    <row r="12" spans="1:144">
      <c r="B12">
        <v>1</v>
      </c>
      <c r="C12">
        <v>1</v>
      </c>
      <c r="D12">
        <v>2</v>
      </c>
      <c r="E12">
        <v>3</v>
      </c>
      <c r="F12">
        <v>4</v>
      </c>
      <c r="G12" t="s">
        <v>108</v>
      </c>
    </row>
    <row r="13" spans="1:144">
      <c r="B13" t="s">
        <v>109</v>
      </c>
      <c r="C13" t="s">
        <v>96</v>
      </c>
      <c r="D13" t="s">
        <v>96</v>
      </c>
      <c r="E13" t="s">
        <v>96</v>
      </c>
      <c r="F13" t="s">
        <v>96</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馬渕 淳</cp:lastModifiedBy>
  <dcterms:created xsi:type="dcterms:W3CDTF">2023-12-05T01:03:42Z</dcterms:created>
  <dcterms:modified xsi:type="dcterms:W3CDTF">2024-01-19T07:12:46Z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2024-01-19T07:12:46Z</vt:filetime>
  </property>
</Properties>
</file>