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nAte4SxCJdvVNFqXXkJii/LdAwj35Kig8ekF66cdvhK2xDjTqfbqAVj84ksp6qe3hDcAbg5yecV/N5PpnYmnw==" workbookSaltValue="HvFtna8gc2baQD1ywxhWvA==" workbookSpinCount="100000"/>
  <bookViews>
    <workbookView xWindow="0" yWindow="0" windowWidth="19200" windowHeight="809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<sst xmlns="http://schemas.openxmlformats.org/spreadsheetml/2006/main" xmlns:r="http://schemas.openxmlformats.org/officeDocument/2006/relationships" count="116" uniqueCount="116">
  <si>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</si>
  <si>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</si>
  <si>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</si>
  <si>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</si>
  <si>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</si>
  <si>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</si>
  <si>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</si>
  <si>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　供用開始してから２２年が経過し、下水道施設のストックマネジメント計画の策定を進めており、順次、電気設備・機械設備と計画的に更新を進める予定としている。
　管渠については当面問題ないと考えているが、管渠清掃やマンホール補修など適正な維持管理に努めていく。</t>
  </si>
  <si>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</si>
  <si>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</si>
  <si>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</si>
  <si>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</si>
  <si>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</si>
  <si>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</si>
  <si>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</si>
  <si>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</si>
  <si>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</si>
  <si>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</si>
  <si>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</si>
  <si>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</si>
  <si>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</si>
  <si>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</si>
  <si>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</si>
  <si>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</si>
  <si>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</si>
  <si>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</si>
  <si>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</si>
  <si>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</si>
  <si>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</si>
  <si>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</si>
  <si>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</si>
  <si>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</si>
  <si>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</si>
  <si>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</si>
  <si>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</si>
  <si>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</si>
  <si>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</si>
  <si>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</si>
  <si>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</si>
  <si>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</si>
  <si>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</si>
  <si>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</si>
  <si>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</si>
  <si>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</si>
  <si>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</si>
  <si>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</si>
  <si>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</si>
  <si>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</si>
  <si>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</si>
  <si>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</si>
  <si>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</si>
  <si>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</si>
  <si>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</si>
  <si>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</si>
  <si>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</si>
  <si>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</si>
  <si>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　収益的収支比率について、比較的高い比率での傾向が続いていたが、Ｒ３・４年度は法適用化移行業務の実施により１００％を下回っている。
　現状として、類似団体や全国平均に比べ、経費回収率・汚水処理原価ともに平均に近い水準にあったが、Ｒ３・４年度は法適用化移行業務の実施により、どちらも平均より悪くなっている。
　供用開始前後の普及対策により、水洗化率は平均以上となっており、比較上では、一定程度経営の効率化が図られているものと考えられる。
　施設利用率については平均値以上となっているが、国際観光リゾート地を有していることから季節変動の影響も少なからずあることに留意する必要がある。</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</si>
  <si>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</si>
  <si>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</si>
  <si>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</si>
  <si>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</si>
  <si>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</si>
  <si>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</si>
  <si>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</si>
  <si>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</si>
  <si>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</si>
  <si>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</si>
  <si>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</si>
  <si>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</si>
  <si>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</si>
  <si>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</si>
  <si>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</si>
  <si>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</si>
  <si>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</si>
  <si>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</si>
  <si>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</si>
  <si>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</si>
  <si>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</si>
  <si>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</si>
  <si>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</si>
  <si>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</si>
  <si>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</si>
  <si>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</si>
  <si>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</si>
  <si>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</si>
  <si>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</si>
  <si>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</si>
  <si>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</si>
  <si>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</si>
  <si>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</si>
  <si>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</si>
  <si>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</si>
  <si>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</si>
  <si>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</si>
  <si>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</si>
  <si>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</si>
  <si>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</si>
  <si>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</si>
  <si>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</si>
  <si>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"R"dd</t>
  </si>
  <si>
    <t>北海道　ニセコ町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</si>
  <si>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</si>
  <si>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</si>
  <si>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</si>
  <si>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</si>
  <si>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</si>
  <si>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</si>
  <si>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</si>
  <si>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</si>
  <si>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</si>
  <si>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</si>
  <si>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</si>
  <si>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</si>
  <si>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</si>
  <si>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←書式設定</t>
    <rPh sb="1" eb="3">
      <t>ショシキ</t>
    </rPh>
    <rPh sb="3" eb="5">
      <t>セッテイ</t>
    </rPh>
    <phoneticPr fontId="1"/>
  </si>
  <si>
    <t>　事業としての規模、諸条件（処理区域内人口、人口密度、地理的条件など）を考慮しつつ、各種指標においては他団体比較から一定の経営効率化が伺える。
　それでも、企業会計としては基準内繰入も含め一般会計からの繰入に多くを依存している状況にあり、より一層の経営の健全性や効率化の取り組みが求められる。
　また、簡易水道事業と比べると新しい事業ではあるが、今後は徐々に各種施設が更新期を迎えることから、長期的な視点により老朽化・長寿命化対策を図っていく必要がある。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</si>
</sst>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51.07</c:v>
                </c:pt>
                <c:pt idx="1">
                  <c:v>80.709999999999994</c:v>
                </c:pt>
                <c:pt idx="2">
                  <c:v>84.47</c:v>
                </c:pt>
                <c:pt idx="3">
                  <c:v>82.59</c:v>
                </c:pt>
                <c:pt idx="4">
                  <c:v>85.65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96.74</c:v>
                </c:pt>
                <c:pt idx="1">
                  <c:v>97.14</c:v>
                </c:pt>
                <c:pt idx="2">
                  <c:v>97.53</c:v>
                </c:pt>
                <c:pt idx="3">
                  <c:v>97.7</c:v>
                </c:pt>
                <c:pt idx="4">
                  <c:v>97.65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102.27</c:v>
                </c:pt>
                <c:pt idx="1">
                  <c:v>103.71</c:v>
                </c:pt>
                <c:pt idx="2">
                  <c:v>103.34</c:v>
                </c:pt>
                <c:pt idx="3">
                  <c:v>97.58</c:v>
                </c:pt>
                <c:pt idx="4">
                  <c:v>96.34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73.05</c:v>
                </c:pt>
                <c:pt idx="1">
                  <c:v>70.34</c:v>
                </c:pt>
                <c:pt idx="2">
                  <c:v>73.56</c:v>
                </c:pt>
                <c:pt idx="3">
                  <c:v>66.83</c:v>
                </c:pt>
                <c:pt idx="4">
                  <c:v>54.13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230.97</c:v>
                </c:pt>
                <c:pt idx="1">
                  <c:v>255.54</c:v>
                </c:pt>
                <c:pt idx="2">
                  <c:v>276.86</c:v>
                </c:pt>
                <c:pt idx="3">
                  <c:v>312.27</c:v>
                </c:pt>
                <c:pt idx="4">
                  <c:v>389.87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7796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0468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10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179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ニセコ町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14</v>
      </c>
      <c r="J7" s="5"/>
      <c r="K7" s="5"/>
      <c r="L7" s="5"/>
      <c r="M7" s="5"/>
      <c r="N7" s="5"/>
      <c r="O7" s="5"/>
      <c r="P7" s="5" t="s">
        <v>5</v>
      </c>
      <c r="Q7" s="5"/>
      <c r="R7" s="5"/>
      <c r="S7" s="5"/>
      <c r="T7" s="5"/>
      <c r="U7" s="5"/>
      <c r="V7" s="5"/>
      <c r="W7" s="5" t="s">
        <v>16</v>
      </c>
      <c r="X7" s="5"/>
      <c r="Y7" s="5"/>
      <c r="Z7" s="5"/>
      <c r="AA7" s="5"/>
      <c r="AB7" s="5"/>
      <c r="AC7" s="5"/>
      <c r="AD7" s="5" t="s">
        <v>4</v>
      </c>
      <c r="AE7" s="5"/>
      <c r="AF7" s="5"/>
      <c r="AG7" s="5"/>
      <c r="AH7" s="5"/>
      <c r="AI7" s="5"/>
      <c r="AJ7" s="5"/>
      <c r="AK7" s="3"/>
      <c r="AL7" s="5" t="s">
        <v>0</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5088</v>
      </c>
      <c r="AM8" s="21"/>
      <c r="AN8" s="21"/>
      <c r="AO8" s="21"/>
      <c r="AP8" s="21"/>
      <c r="AQ8" s="21"/>
      <c r="AR8" s="21"/>
      <c r="AS8" s="21"/>
      <c r="AT8" s="7">
        <f>データ!T6</f>
        <v>197.13</v>
      </c>
      <c r="AU8" s="7"/>
      <c r="AV8" s="7"/>
      <c r="AW8" s="7"/>
      <c r="AX8" s="7"/>
      <c r="AY8" s="7"/>
      <c r="AZ8" s="7"/>
      <c r="BA8" s="7"/>
      <c r="BB8" s="7">
        <f>データ!U6</f>
        <v>25.81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47.1</v>
      </c>
      <c r="Q10" s="7"/>
      <c r="R10" s="7"/>
      <c r="S10" s="7"/>
      <c r="T10" s="7"/>
      <c r="U10" s="7"/>
      <c r="V10" s="7"/>
      <c r="W10" s="7">
        <f>データ!Q6</f>
        <v>79.38</v>
      </c>
      <c r="X10" s="7"/>
      <c r="Y10" s="7"/>
      <c r="Z10" s="7"/>
      <c r="AA10" s="7"/>
      <c r="AB10" s="7"/>
      <c r="AC10" s="7"/>
      <c r="AD10" s="21">
        <f>データ!R6</f>
        <v>3750</v>
      </c>
      <c r="AE10" s="21"/>
      <c r="AF10" s="21"/>
      <c r="AG10" s="21"/>
      <c r="AH10" s="21"/>
      <c r="AI10" s="21"/>
      <c r="AJ10" s="21"/>
      <c r="AK10" s="2"/>
      <c r="AL10" s="21">
        <f>データ!V6</f>
        <v>2341</v>
      </c>
      <c r="AM10" s="21"/>
      <c r="AN10" s="21"/>
      <c r="AO10" s="21"/>
      <c r="AP10" s="21"/>
      <c r="AQ10" s="21"/>
      <c r="AR10" s="21"/>
      <c r="AS10" s="21"/>
      <c r="AT10" s="7">
        <f>データ!W6</f>
        <v>1.1399999999999999</v>
      </c>
      <c r="AU10" s="7"/>
      <c r="AV10" s="7"/>
      <c r="AW10" s="7"/>
      <c r="AX10" s="7"/>
      <c r="AY10" s="7"/>
      <c r="AZ10" s="7"/>
      <c r="BA10" s="7"/>
      <c r="BB10" s="7">
        <f>データ!X6</f>
        <v>2053.5100000000002</v>
      </c>
      <c r="BC10" s="7"/>
      <c r="BD10" s="7"/>
      <c r="BE10" s="7"/>
      <c r="BF10" s="7"/>
      <c r="BG10" s="7"/>
      <c r="BH10" s="7"/>
      <c r="BI10" s="7"/>
      <c r="BJ10" s="2"/>
      <c r="BK10" s="2"/>
      <c r="BL10" s="29" t="s">
        <v>39</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56</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8</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【1,182.11】</v>
      </c>
      <c r="I86" s="12" t="str">
        <f>データ!CA6</f>
        <v>【73.78】</v>
      </c>
      <c r="J86" s="12" t="str">
        <f>データ!CL6</f>
        <v>【220.62】</v>
      </c>
      <c r="K86" s="12" t="str">
        <f>データ!CW6</f>
        <v>【42.22】</v>
      </c>
      <c r="L86" s="12" t="str">
        <f>データ!DH6</f>
        <v>【85.67】</v>
      </c>
      <c r="M86" s="12" t="s">
        <v>40</v>
      </c>
      <c r="N86" s="12" t="s">
        <v>40</v>
      </c>
      <c r="O86" s="12" t="str">
        <f>データ!EO6</f>
        <v>【0.13】</v>
      </c>
    </row>
  </sheetData>
  <sheetProtection algorithmName="SHA-512" hashValue="QEUg7bfmZ/vgScD2rWKld02HZ7upybTNCcxqwtx255YASbEAHSNkcmK7mMXod1S6yrTk8hJWIg40eCONI1kwqw==" saltValue="PdIJp4q5A/paWN0GSOLaH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topLeftCell="BB1" workbookViewId="0">
      <selection activeCell="BL18" sqref="BL18"/>
    </sheetView>
  </sheetViews>
  <sheetFormatPr defaultRowHeight="13"/>
  <cols>
    <col min="2" max="144" width="11.9062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61</v>
      </c>
      <c r="D3" s="58" t="s">
        <v>62</v>
      </c>
      <c r="E3" s="58" t="s">
        <v>3</v>
      </c>
      <c r="F3" s="58" t="s">
        <v>2</v>
      </c>
      <c r="G3" s="58" t="s">
        <v>27</v>
      </c>
      <c r="H3" s="65" t="s">
        <v>58</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65</v>
      </c>
      <c r="CC4" s="77"/>
      <c r="CD4" s="77"/>
      <c r="CE4" s="77"/>
      <c r="CF4" s="77"/>
      <c r="CG4" s="77"/>
      <c r="CH4" s="77"/>
      <c r="CI4" s="77"/>
      <c r="CJ4" s="77"/>
      <c r="CK4" s="77"/>
      <c r="CL4" s="77"/>
      <c r="CM4" s="77" t="s">
        <v>67</v>
      </c>
      <c r="CN4" s="77"/>
      <c r="CO4" s="77"/>
      <c r="CP4" s="77"/>
      <c r="CQ4" s="77"/>
      <c r="CR4" s="77"/>
      <c r="CS4" s="77"/>
      <c r="CT4" s="77"/>
      <c r="CU4" s="77"/>
      <c r="CV4" s="77"/>
      <c r="CW4" s="77"/>
      <c r="CX4" s="77" t="s">
        <v>68</v>
      </c>
      <c r="CY4" s="77"/>
      <c r="CZ4" s="77"/>
      <c r="DA4" s="77"/>
      <c r="DB4" s="77"/>
      <c r="DC4" s="77"/>
      <c r="DD4" s="77"/>
      <c r="DE4" s="77"/>
      <c r="DF4" s="77"/>
      <c r="DG4" s="77"/>
      <c r="DH4" s="77"/>
      <c r="DI4" s="77" t="s">
        <v>69</v>
      </c>
      <c r="DJ4" s="77"/>
      <c r="DK4" s="77"/>
      <c r="DL4" s="77"/>
      <c r="DM4" s="77"/>
      <c r="DN4" s="77"/>
      <c r="DO4" s="77"/>
      <c r="DP4" s="77"/>
      <c r="DQ4" s="77"/>
      <c r="DR4" s="77"/>
      <c r="DS4" s="77"/>
      <c r="DT4" s="77" t="s">
        <v>70</v>
      </c>
      <c r="DU4" s="77"/>
      <c r="DV4" s="77"/>
      <c r="DW4" s="77"/>
      <c r="DX4" s="77"/>
      <c r="DY4" s="77"/>
      <c r="DZ4" s="77"/>
      <c r="EA4" s="77"/>
      <c r="EB4" s="77"/>
      <c r="EC4" s="77"/>
      <c r="ED4" s="77"/>
      <c r="EE4" s="77" t="s">
        <v>71</v>
      </c>
      <c r="EF4" s="77"/>
      <c r="EG4" s="77"/>
      <c r="EH4" s="77"/>
      <c r="EI4" s="77"/>
      <c r="EJ4" s="77"/>
      <c r="EK4" s="77"/>
      <c r="EL4" s="77"/>
      <c r="EM4" s="77"/>
      <c r="EN4" s="77"/>
      <c r="EO4" s="77"/>
    </row>
    <row r="5" spans="1:145">
      <c r="A5" s="56" t="s">
        <v>72</v>
      </c>
      <c r="B5" s="60"/>
      <c r="C5" s="60"/>
      <c r="D5" s="60"/>
      <c r="E5" s="60"/>
      <c r="F5" s="60"/>
      <c r="G5" s="60"/>
      <c r="H5" s="67" t="s">
        <v>60</v>
      </c>
      <c r="I5" s="67" t="s">
        <v>73</v>
      </c>
      <c r="J5" s="67" t="s">
        <v>74</v>
      </c>
      <c r="K5" s="67" t="s">
        <v>75</v>
      </c>
      <c r="L5" s="67" t="s">
        <v>76</v>
      </c>
      <c r="M5" s="67" t="s">
        <v>4</v>
      </c>
      <c r="N5" s="67" t="s">
        <v>77</v>
      </c>
      <c r="O5" s="67" t="s">
        <v>78</v>
      </c>
      <c r="P5" s="67" t="s">
        <v>79</v>
      </c>
      <c r="Q5" s="67" t="s">
        <v>80</v>
      </c>
      <c r="R5" s="67" t="s">
        <v>81</v>
      </c>
      <c r="S5" s="67" t="s">
        <v>82</v>
      </c>
      <c r="T5" s="67" t="s">
        <v>83</v>
      </c>
      <c r="U5" s="67" t="s">
        <v>66</v>
      </c>
      <c r="V5" s="67" t="s">
        <v>84</v>
      </c>
      <c r="W5" s="67" t="s">
        <v>85</v>
      </c>
      <c r="X5" s="67" t="s">
        <v>86</v>
      </c>
      <c r="Y5" s="67" t="s">
        <v>87</v>
      </c>
      <c r="Z5" s="67" t="s">
        <v>88</v>
      </c>
      <c r="AA5" s="67" t="s">
        <v>89</v>
      </c>
      <c r="AB5" s="67" t="s">
        <v>90</v>
      </c>
      <c r="AC5" s="67" t="s">
        <v>91</v>
      </c>
      <c r="AD5" s="67" t="s">
        <v>93</v>
      </c>
      <c r="AE5" s="67" t="s">
        <v>94</v>
      </c>
      <c r="AF5" s="67" t="s">
        <v>95</v>
      </c>
      <c r="AG5" s="67" t="s">
        <v>96</v>
      </c>
      <c r="AH5" s="67" t="s">
        <v>97</v>
      </c>
      <c r="AI5" s="67" t="s">
        <v>46</v>
      </c>
      <c r="AJ5" s="67" t="s">
        <v>87</v>
      </c>
      <c r="AK5" s="67" t="s">
        <v>88</v>
      </c>
      <c r="AL5" s="67" t="s">
        <v>89</v>
      </c>
      <c r="AM5" s="67" t="s">
        <v>90</v>
      </c>
      <c r="AN5" s="67" t="s">
        <v>91</v>
      </c>
      <c r="AO5" s="67" t="s">
        <v>93</v>
      </c>
      <c r="AP5" s="67" t="s">
        <v>94</v>
      </c>
      <c r="AQ5" s="67" t="s">
        <v>95</v>
      </c>
      <c r="AR5" s="67" t="s">
        <v>96</v>
      </c>
      <c r="AS5" s="67" t="s">
        <v>97</v>
      </c>
      <c r="AT5" s="67" t="s">
        <v>92</v>
      </c>
      <c r="AU5" s="67" t="s">
        <v>87</v>
      </c>
      <c r="AV5" s="67" t="s">
        <v>88</v>
      </c>
      <c r="AW5" s="67" t="s">
        <v>89</v>
      </c>
      <c r="AX5" s="67" t="s">
        <v>90</v>
      </c>
      <c r="AY5" s="67" t="s">
        <v>91</v>
      </c>
      <c r="AZ5" s="67" t="s">
        <v>93</v>
      </c>
      <c r="BA5" s="67" t="s">
        <v>94</v>
      </c>
      <c r="BB5" s="67" t="s">
        <v>95</v>
      </c>
      <c r="BC5" s="67" t="s">
        <v>96</v>
      </c>
      <c r="BD5" s="67" t="s">
        <v>97</v>
      </c>
      <c r="BE5" s="67" t="s">
        <v>92</v>
      </c>
      <c r="BF5" s="67" t="s">
        <v>87</v>
      </c>
      <c r="BG5" s="67" t="s">
        <v>88</v>
      </c>
      <c r="BH5" s="67" t="s">
        <v>89</v>
      </c>
      <c r="BI5" s="67" t="s">
        <v>90</v>
      </c>
      <c r="BJ5" s="67" t="s">
        <v>91</v>
      </c>
      <c r="BK5" s="67" t="s">
        <v>93</v>
      </c>
      <c r="BL5" s="67" t="s">
        <v>94</v>
      </c>
      <c r="BM5" s="67" t="s">
        <v>95</v>
      </c>
      <c r="BN5" s="67" t="s">
        <v>96</v>
      </c>
      <c r="BO5" s="67" t="s">
        <v>97</v>
      </c>
      <c r="BP5" s="67" t="s">
        <v>92</v>
      </c>
      <c r="BQ5" s="67" t="s">
        <v>87</v>
      </c>
      <c r="BR5" s="67" t="s">
        <v>88</v>
      </c>
      <c r="BS5" s="67" t="s">
        <v>89</v>
      </c>
      <c r="BT5" s="67" t="s">
        <v>90</v>
      </c>
      <c r="BU5" s="67" t="s">
        <v>91</v>
      </c>
      <c r="BV5" s="67" t="s">
        <v>93</v>
      </c>
      <c r="BW5" s="67" t="s">
        <v>94</v>
      </c>
      <c r="BX5" s="67" t="s">
        <v>95</v>
      </c>
      <c r="BY5" s="67" t="s">
        <v>96</v>
      </c>
      <c r="BZ5" s="67" t="s">
        <v>97</v>
      </c>
      <c r="CA5" s="67" t="s">
        <v>92</v>
      </c>
      <c r="CB5" s="67" t="s">
        <v>87</v>
      </c>
      <c r="CC5" s="67" t="s">
        <v>88</v>
      </c>
      <c r="CD5" s="67" t="s">
        <v>89</v>
      </c>
      <c r="CE5" s="67" t="s">
        <v>90</v>
      </c>
      <c r="CF5" s="67" t="s">
        <v>91</v>
      </c>
      <c r="CG5" s="67" t="s">
        <v>93</v>
      </c>
      <c r="CH5" s="67" t="s">
        <v>94</v>
      </c>
      <c r="CI5" s="67" t="s">
        <v>95</v>
      </c>
      <c r="CJ5" s="67" t="s">
        <v>96</v>
      </c>
      <c r="CK5" s="67" t="s">
        <v>97</v>
      </c>
      <c r="CL5" s="67" t="s">
        <v>92</v>
      </c>
      <c r="CM5" s="67" t="s">
        <v>87</v>
      </c>
      <c r="CN5" s="67" t="s">
        <v>88</v>
      </c>
      <c r="CO5" s="67" t="s">
        <v>89</v>
      </c>
      <c r="CP5" s="67" t="s">
        <v>90</v>
      </c>
      <c r="CQ5" s="67" t="s">
        <v>91</v>
      </c>
      <c r="CR5" s="67" t="s">
        <v>93</v>
      </c>
      <c r="CS5" s="67" t="s">
        <v>94</v>
      </c>
      <c r="CT5" s="67" t="s">
        <v>95</v>
      </c>
      <c r="CU5" s="67" t="s">
        <v>96</v>
      </c>
      <c r="CV5" s="67" t="s">
        <v>97</v>
      </c>
      <c r="CW5" s="67" t="s">
        <v>92</v>
      </c>
      <c r="CX5" s="67" t="s">
        <v>87</v>
      </c>
      <c r="CY5" s="67" t="s">
        <v>88</v>
      </c>
      <c r="CZ5" s="67" t="s">
        <v>89</v>
      </c>
      <c r="DA5" s="67" t="s">
        <v>90</v>
      </c>
      <c r="DB5" s="67" t="s">
        <v>91</v>
      </c>
      <c r="DC5" s="67" t="s">
        <v>93</v>
      </c>
      <c r="DD5" s="67" t="s">
        <v>94</v>
      </c>
      <c r="DE5" s="67" t="s">
        <v>95</v>
      </c>
      <c r="DF5" s="67" t="s">
        <v>96</v>
      </c>
      <c r="DG5" s="67" t="s">
        <v>97</v>
      </c>
      <c r="DH5" s="67" t="s">
        <v>92</v>
      </c>
      <c r="DI5" s="67" t="s">
        <v>87</v>
      </c>
      <c r="DJ5" s="67" t="s">
        <v>88</v>
      </c>
      <c r="DK5" s="67" t="s">
        <v>89</v>
      </c>
      <c r="DL5" s="67" t="s">
        <v>90</v>
      </c>
      <c r="DM5" s="67" t="s">
        <v>91</v>
      </c>
      <c r="DN5" s="67" t="s">
        <v>93</v>
      </c>
      <c r="DO5" s="67" t="s">
        <v>94</v>
      </c>
      <c r="DP5" s="67" t="s">
        <v>95</v>
      </c>
      <c r="DQ5" s="67" t="s">
        <v>96</v>
      </c>
      <c r="DR5" s="67" t="s">
        <v>97</v>
      </c>
      <c r="DS5" s="67" t="s">
        <v>92</v>
      </c>
      <c r="DT5" s="67" t="s">
        <v>87</v>
      </c>
      <c r="DU5" s="67" t="s">
        <v>88</v>
      </c>
      <c r="DV5" s="67" t="s">
        <v>89</v>
      </c>
      <c r="DW5" s="67" t="s">
        <v>90</v>
      </c>
      <c r="DX5" s="67" t="s">
        <v>91</v>
      </c>
      <c r="DY5" s="67" t="s">
        <v>93</v>
      </c>
      <c r="DZ5" s="67" t="s">
        <v>94</v>
      </c>
      <c r="EA5" s="67" t="s">
        <v>95</v>
      </c>
      <c r="EB5" s="67" t="s">
        <v>96</v>
      </c>
      <c r="EC5" s="67" t="s">
        <v>97</v>
      </c>
      <c r="ED5" s="67" t="s">
        <v>92</v>
      </c>
      <c r="EE5" s="67" t="s">
        <v>87</v>
      </c>
      <c r="EF5" s="67" t="s">
        <v>88</v>
      </c>
      <c r="EG5" s="67" t="s">
        <v>89</v>
      </c>
      <c r="EH5" s="67" t="s">
        <v>90</v>
      </c>
      <c r="EI5" s="67" t="s">
        <v>91</v>
      </c>
      <c r="EJ5" s="67" t="s">
        <v>93</v>
      </c>
      <c r="EK5" s="67" t="s">
        <v>94</v>
      </c>
      <c r="EL5" s="67" t="s">
        <v>95</v>
      </c>
      <c r="EM5" s="67" t="s">
        <v>96</v>
      </c>
      <c r="EN5" s="67" t="s">
        <v>97</v>
      </c>
      <c r="EO5" s="67" t="s">
        <v>92</v>
      </c>
    </row>
    <row r="6" spans="1:145" s="55" customFormat="1">
      <c r="A6" s="56" t="s">
        <v>98</v>
      </c>
      <c r="B6" s="61">
        <f t="shared" ref="B6:X6" si="1">B7</f>
        <v>2022</v>
      </c>
      <c r="C6" s="61">
        <f t="shared" si="1"/>
        <v>13951</v>
      </c>
      <c r="D6" s="61">
        <f t="shared" si="1"/>
        <v>47</v>
      </c>
      <c r="E6" s="61">
        <f t="shared" si="1"/>
        <v>17</v>
      </c>
      <c r="F6" s="61">
        <f t="shared" si="1"/>
        <v>4</v>
      </c>
      <c r="G6" s="61">
        <f t="shared" si="1"/>
        <v>0</v>
      </c>
      <c r="H6" s="61" t="str">
        <f t="shared" si="1"/>
        <v>北海道　ニセコ町</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47.1</v>
      </c>
      <c r="Q6" s="70">
        <f t="shared" si="1"/>
        <v>79.38</v>
      </c>
      <c r="R6" s="70">
        <f t="shared" si="1"/>
        <v>3750</v>
      </c>
      <c r="S6" s="70">
        <f t="shared" si="1"/>
        <v>5088</v>
      </c>
      <c r="T6" s="70">
        <f t="shared" si="1"/>
        <v>197.13</v>
      </c>
      <c r="U6" s="70">
        <f t="shared" si="1"/>
        <v>25.81</v>
      </c>
      <c r="V6" s="70">
        <f t="shared" si="1"/>
        <v>2341</v>
      </c>
      <c r="W6" s="70">
        <f t="shared" si="1"/>
        <v>1.1399999999999999</v>
      </c>
      <c r="X6" s="70">
        <f t="shared" si="1"/>
        <v>2053.5100000000002</v>
      </c>
      <c r="Y6" s="78">
        <f t="shared" ref="Y6:AH6" si="2">IF(Y7="",NA(),Y7)</f>
        <v>102.27</v>
      </c>
      <c r="Z6" s="78">
        <f t="shared" si="2"/>
        <v>103.71</v>
      </c>
      <c r="AA6" s="78">
        <f t="shared" si="2"/>
        <v>103.34</v>
      </c>
      <c r="AB6" s="78">
        <f t="shared" si="2"/>
        <v>97.58</v>
      </c>
      <c r="AC6" s="78">
        <f t="shared" si="2"/>
        <v>96.34</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1194.1500000000001</v>
      </c>
      <c r="BL6" s="78">
        <f t="shared" si="5"/>
        <v>1206.79</v>
      </c>
      <c r="BM6" s="78">
        <f t="shared" si="5"/>
        <v>1258.43</v>
      </c>
      <c r="BN6" s="78">
        <f t="shared" si="5"/>
        <v>1163.75</v>
      </c>
      <c r="BO6" s="78">
        <f t="shared" si="5"/>
        <v>1195.47</v>
      </c>
      <c r="BP6" s="70" t="str">
        <f>IF(BP7="","",IF(BP7="-","【-】","【"&amp;SUBSTITUTE(TEXT(BP7,"#,##0.00"),"-","△")&amp;"】"))</f>
        <v>【1,182.11】</v>
      </c>
      <c r="BQ6" s="78">
        <f t="shared" ref="BQ6:BZ6" si="6">IF(BQ7="",NA(),BQ7)</f>
        <v>73.05</v>
      </c>
      <c r="BR6" s="78">
        <f t="shared" si="6"/>
        <v>70.34</v>
      </c>
      <c r="BS6" s="78">
        <f t="shared" si="6"/>
        <v>73.56</v>
      </c>
      <c r="BT6" s="78">
        <f t="shared" si="6"/>
        <v>66.83</v>
      </c>
      <c r="BU6" s="78">
        <f t="shared" si="6"/>
        <v>54.13</v>
      </c>
      <c r="BV6" s="78">
        <f t="shared" si="6"/>
        <v>72.260000000000005</v>
      </c>
      <c r="BW6" s="78">
        <f t="shared" si="6"/>
        <v>71.84</v>
      </c>
      <c r="BX6" s="78">
        <f t="shared" si="6"/>
        <v>73.36</v>
      </c>
      <c r="BY6" s="78">
        <f t="shared" si="6"/>
        <v>72.599999999999994</v>
      </c>
      <c r="BZ6" s="78">
        <f t="shared" si="6"/>
        <v>69.430000000000007</v>
      </c>
      <c r="CA6" s="70" t="str">
        <f>IF(CA7="","",IF(CA7="-","【-】","【"&amp;SUBSTITUTE(TEXT(CA7,"#,##0.00"),"-","△")&amp;"】"))</f>
        <v>【73.78】</v>
      </c>
      <c r="CB6" s="78">
        <f t="shared" ref="CB6:CK6" si="7">IF(CB7="",NA(),CB7)</f>
        <v>230.97</v>
      </c>
      <c r="CC6" s="78">
        <f t="shared" si="7"/>
        <v>255.54</v>
      </c>
      <c r="CD6" s="78">
        <f t="shared" si="7"/>
        <v>276.86</v>
      </c>
      <c r="CE6" s="78">
        <f t="shared" si="7"/>
        <v>312.27</v>
      </c>
      <c r="CF6" s="78">
        <f t="shared" si="7"/>
        <v>389.87</v>
      </c>
      <c r="CG6" s="78">
        <f t="shared" si="7"/>
        <v>230.02</v>
      </c>
      <c r="CH6" s="78">
        <f t="shared" si="7"/>
        <v>228.47</v>
      </c>
      <c r="CI6" s="78">
        <f t="shared" si="7"/>
        <v>224.88</v>
      </c>
      <c r="CJ6" s="78">
        <f t="shared" si="7"/>
        <v>228.64</v>
      </c>
      <c r="CK6" s="78">
        <f t="shared" si="7"/>
        <v>239.46</v>
      </c>
      <c r="CL6" s="70" t="str">
        <f>IF(CL7="","",IF(CL7="-","【-】","【"&amp;SUBSTITUTE(TEXT(CL7,"#,##0.00"),"-","△")&amp;"】"))</f>
        <v>【220.62】</v>
      </c>
      <c r="CM6" s="78">
        <f t="shared" ref="CM6:CV6" si="8">IF(CM7="",NA(),CM7)</f>
        <v>51.07</v>
      </c>
      <c r="CN6" s="78">
        <f t="shared" si="8"/>
        <v>80.709999999999994</v>
      </c>
      <c r="CO6" s="78">
        <f t="shared" si="8"/>
        <v>84.47</v>
      </c>
      <c r="CP6" s="78">
        <f t="shared" si="8"/>
        <v>82.59</v>
      </c>
      <c r="CQ6" s="78">
        <f t="shared" si="8"/>
        <v>85.65</v>
      </c>
      <c r="CR6" s="78">
        <f t="shared" si="8"/>
        <v>42.56</v>
      </c>
      <c r="CS6" s="78">
        <f t="shared" si="8"/>
        <v>42.47</v>
      </c>
      <c r="CT6" s="78">
        <f t="shared" si="8"/>
        <v>42.4</v>
      </c>
      <c r="CU6" s="78">
        <f t="shared" si="8"/>
        <v>42.28</v>
      </c>
      <c r="CV6" s="78">
        <f t="shared" si="8"/>
        <v>41.06</v>
      </c>
      <c r="CW6" s="70" t="str">
        <f>IF(CW7="","",IF(CW7="-","【-】","【"&amp;SUBSTITUTE(TEXT(CW7,"#,##0.00"),"-","△")&amp;"】"))</f>
        <v>【42.22】</v>
      </c>
      <c r="CX6" s="78">
        <f t="shared" ref="CX6:DG6" si="9">IF(CX7="",NA(),CX7)</f>
        <v>96.74</v>
      </c>
      <c r="CY6" s="78">
        <f t="shared" si="9"/>
        <v>97.14</v>
      </c>
      <c r="CZ6" s="78">
        <f t="shared" si="9"/>
        <v>97.53</v>
      </c>
      <c r="DA6" s="78">
        <f t="shared" si="9"/>
        <v>97.7</v>
      </c>
      <c r="DB6" s="78">
        <f t="shared" si="9"/>
        <v>97.65</v>
      </c>
      <c r="DC6" s="78">
        <f t="shared" si="9"/>
        <v>83.32</v>
      </c>
      <c r="DD6" s="78">
        <f t="shared" si="9"/>
        <v>83.75</v>
      </c>
      <c r="DE6" s="78">
        <f t="shared" si="9"/>
        <v>84.19</v>
      </c>
      <c r="DF6" s="78">
        <f t="shared" si="9"/>
        <v>84.34</v>
      </c>
      <c r="DG6" s="78">
        <f t="shared" si="9"/>
        <v>84.34</v>
      </c>
      <c r="DH6" s="70" t="str">
        <f>IF(DH7="","",IF(DH7="-","【-】","【"&amp;SUBSTITUTE(TEXT(DH7,"#,##0.00"),"-","△")&amp;"】"))</f>
        <v>【85.67】</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8.e-002</v>
      </c>
      <c r="EO6" s="70" t="str">
        <f>IF(EO7="","",IF(EO7="-","【-】","【"&amp;SUBSTITUTE(TEXT(EO7,"#,##0.00"),"-","△")&amp;"】"))</f>
        <v>【0.13】</v>
      </c>
    </row>
    <row r="7" spans="1:145" s="55" customFormat="1">
      <c r="A7" s="56"/>
      <c r="B7" s="62">
        <v>2022</v>
      </c>
      <c r="C7" s="62">
        <v>13951</v>
      </c>
      <c r="D7" s="62">
        <v>47</v>
      </c>
      <c r="E7" s="62">
        <v>17</v>
      </c>
      <c r="F7" s="62">
        <v>4</v>
      </c>
      <c r="G7" s="62">
        <v>0</v>
      </c>
      <c r="H7" s="62" t="s">
        <v>100</v>
      </c>
      <c r="I7" s="62" t="s">
        <v>101</v>
      </c>
      <c r="J7" s="62" t="s">
        <v>102</v>
      </c>
      <c r="K7" s="62" t="s">
        <v>12</v>
      </c>
      <c r="L7" s="62" t="s">
        <v>103</v>
      </c>
      <c r="M7" s="62" t="s">
        <v>104</v>
      </c>
      <c r="N7" s="71" t="s">
        <v>40</v>
      </c>
      <c r="O7" s="71" t="s">
        <v>105</v>
      </c>
      <c r="P7" s="71">
        <v>47.1</v>
      </c>
      <c r="Q7" s="71">
        <v>79.38</v>
      </c>
      <c r="R7" s="71">
        <v>3750</v>
      </c>
      <c r="S7" s="71">
        <v>5088</v>
      </c>
      <c r="T7" s="71">
        <v>197.13</v>
      </c>
      <c r="U7" s="71">
        <v>25.81</v>
      </c>
      <c r="V7" s="71">
        <v>2341</v>
      </c>
      <c r="W7" s="71">
        <v>1.1399999999999999</v>
      </c>
      <c r="X7" s="71">
        <v>2053.5100000000002</v>
      </c>
      <c r="Y7" s="71">
        <v>102.27</v>
      </c>
      <c r="Z7" s="71">
        <v>103.71</v>
      </c>
      <c r="AA7" s="71">
        <v>103.34</v>
      </c>
      <c r="AB7" s="71">
        <v>97.58</v>
      </c>
      <c r="AC7" s="71">
        <v>96.34</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1194.1500000000001</v>
      </c>
      <c r="BL7" s="71">
        <v>1206.79</v>
      </c>
      <c r="BM7" s="71">
        <v>1258.43</v>
      </c>
      <c r="BN7" s="71">
        <v>1163.75</v>
      </c>
      <c r="BO7" s="71">
        <v>1195.47</v>
      </c>
      <c r="BP7" s="71">
        <v>1182.1099999999999</v>
      </c>
      <c r="BQ7" s="71">
        <v>73.05</v>
      </c>
      <c r="BR7" s="71">
        <v>70.34</v>
      </c>
      <c r="BS7" s="71">
        <v>73.56</v>
      </c>
      <c r="BT7" s="71">
        <v>66.83</v>
      </c>
      <c r="BU7" s="71">
        <v>54.13</v>
      </c>
      <c r="BV7" s="71">
        <v>72.260000000000005</v>
      </c>
      <c r="BW7" s="71">
        <v>71.84</v>
      </c>
      <c r="BX7" s="71">
        <v>73.36</v>
      </c>
      <c r="BY7" s="71">
        <v>72.599999999999994</v>
      </c>
      <c r="BZ7" s="71">
        <v>69.430000000000007</v>
      </c>
      <c r="CA7" s="71">
        <v>73.78</v>
      </c>
      <c r="CB7" s="71">
        <v>230.97</v>
      </c>
      <c r="CC7" s="71">
        <v>255.54</v>
      </c>
      <c r="CD7" s="71">
        <v>276.86</v>
      </c>
      <c r="CE7" s="71">
        <v>312.27</v>
      </c>
      <c r="CF7" s="71">
        <v>389.87</v>
      </c>
      <c r="CG7" s="71">
        <v>230.02</v>
      </c>
      <c r="CH7" s="71">
        <v>228.47</v>
      </c>
      <c r="CI7" s="71">
        <v>224.88</v>
      </c>
      <c r="CJ7" s="71">
        <v>228.64</v>
      </c>
      <c r="CK7" s="71">
        <v>239.46</v>
      </c>
      <c r="CL7" s="71">
        <v>220.62</v>
      </c>
      <c r="CM7" s="71">
        <v>51.07</v>
      </c>
      <c r="CN7" s="71">
        <v>80.709999999999994</v>
      </c>
      <c r="CO7" s="71">
        <v>84.47</v>
      </c>
      <c r="CP7" s="71">
        <v>82.59</v>
      </c>
      <c r="CQ7" s="71">
        <v>85.65</v>
      </c>
      <c r="CR7" s="71">
        <v>42.56</v>
      </c>
      <c r="CS7" s="71">
        <v>42.47</v>
      </c>
      <c r="CT7" s="71">
        <v>42.4</v>
      </c>
      <c r="CU7" s="71">
        <v>42.28</v>
      </c>
      <c r="CV7" s="71">
        <v>41.06</v>
      </c>
      <c r="CW7" s="71">
        <v>42.22</v>
      </c>
      <c r="CX7" s="71">
        <v>96.74</v>
      </c>
      <c r="CY7" s="71">
        <v>97.14</v>
      </c>
      <c r="CZ7" s="71">
        <v>97.53</v>
      </c>
      <c r="DA7" s="71">
        <v>97.7</v>
      </c>
      <c r="DB7" s="71">
        <v>97.65</v>
      </c>
      <c r="DC7" s="71">
        <v>83.32</v>
      </c>
      <c r="DD7" s="71">
        <v>83.75</v>
      </c>
      <c r="DE7" s="71">
        <v>84.19</v>
      </c>
      <c r="DF7" s="71">
        <v>84.34</v>
      </c>
      <c r="DG7" s="71">
        <v>84.34</v>
      </c>
      <c r="DH7" s="71">
        <v>85.67</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0.36</v>
      </c>
      <c r="EL7" s="71">
        <v>0.39</v>
      </c>
      <c r="EM7" s="71">
        <v>0.1</v>
      </c>
      <c r="EN7" s="71">
        <v>8.e-002</v>
      </c>
      <c r="EO7" s="71">
        <v>0.13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106</v>
      </c>
      <c r="C9" s="57" t="s">
        <v>107</v>
      </c>
      <c r="D9" s="57" t="s">
        <v>108</v>
      </c>
      <c r="E9" s="57" t="s">
        <v>109</v>
      </c>
      <c r="F9" s="57" t="s">
        <v>110</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111</v>
      </c>
    </row>
    <row r="12" spans="1:145">
      <c r="B12">
        <v>1</v>
      </c>
      <c r="C12">
        <v>1</v>
      </c>
      <c r="D12">
        <v>2</v>
      </c>
      <c r="E12">
        <v>3</v>
      </c>
      <c r="F12">
        <v>4</v>
      </c>
      <c r="G12" t="s">
        <v>112</v>
      </c>
    </row>
    <row r="13" spans="1:145">
      <c r="B13" t="s">
        <v>113</v>
      </c>
      <c r="C13" t="s">
        <v>99</v>
      </c>
      <c r="D13" t="s">
        <v>99</v>
      </c>
      <c r="E13" t="s">
        <v>99</v>
      </c>
      <c r="F13" t="s">
        <v>99</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馬渕 淳</cp:lastModifiedBy>
  <dcterms:created xsi:type="dcterms:W3CDTF">2023-12-12T02:48:30Z</dcterms:created>
  <dcterms:modified xsi:type="dcterms:W3CDTF">2024-01-19T07:12:42Z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2024-01-19T07:12:42Z</vt:filetime>
  </property>
</Properties>
</file>