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jyogesui\05上下水道課共通\04地方公営企業管理\経営比較分析表／公営企業\R4作成（R3年度分）／経営比較分析表\"/>
    </mc:Choice>
  </mc:AlternateContent>
  <workbookProtection workbookAlgorithmName="SHA-512" workbookHashValue="4i+vQ48LFedNyVA9NgT5xctD7rn75s7fpiCrIcFXwAJW6MxxbyXWrT+XXFEtcbJgThNCDPD07j8sai9zhsqt/Q==" workbookSaltValue="KInjgVnqRdO3V9exSYiU0A==" workbookSpinCount="100000" lockStructure="1"/>
  <bookViews>
    <workbookView xWindow="0" yWindow="0" windowWidth="28800" windowHeight="121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<sst xmlns="http://schemas.openxmlformats.org/spreadsheetml/2006/main" count="236" uniqueCount="119">
  <si>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</si>
  <si>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</si>
  <si>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</si>
  <si>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</si>
  <si>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</si>
  <si>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</si>
  <si>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</si>
  <si>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</si>
  <si>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</si>
  <si>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</si>
  <si>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</si>
  <si>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</si>
  <si>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</si>
  <si>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</si>
  <si>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</si>
  <si>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</si>
  <si>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</si>
  <si>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</si>
  <si>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</si>
  <si>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</si>
  <si>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</si>
  <si>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</si>
  <si>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</si>
  <si>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</si>
  <si>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</si>
  <si>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</si>
  <si>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</si>
  <si>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</si>
  <si>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</si>
  <si>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</si>
  <si>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</si>
  <si>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</si>
  <si>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</si>
  <si>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</si>
  <si>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</si>
  <si>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</si>
  <si>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</si>
  <si>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</si>
  <si>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</si>
  <si>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</si>
  <si>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</si>
  <si>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</si>
  <si>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</si>
  <si>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</si>
  <si>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</si>
  <si>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</si>
  <si>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</si>
  <si>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</si>
  <si>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</si>
  <si>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</si>
  <si>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</si>
  <si>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</si>
  <si>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</si>
  <si>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</si>
  <si>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</si>
  <si>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</si>
  <si>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</si>
  <si>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</si>
  <si>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</si>
  <si>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</si>
  <si>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</si>
  <si>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</si>
  <si>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</si>
  <si>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</si>
  <si>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</si>
  <si>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</si>
  <si>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</si>
  <si>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</si>
  <si>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</si>
  <si>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</si>
  <si>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</si>
  <si>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</si>
  <si>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</si>
  <si>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</si>
  <si>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</si>
  <si>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</si>
  <si>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</si>
  <si>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</si>
  <si>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</si>
  <si>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</si>
  <si>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</si>
  <si>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</si>
  <si>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</si>
  <si>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</si>
  <si>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</si>
  <si>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</si>
  <si>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</si>
  <si>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</si>
  <si>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</si>
  <si>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</si>
  <si>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</si>
  <si>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</si>
  <si>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</si>
  <si>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</si>
  <si>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</si>
  <si>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</si>
  <si>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</si>
  <si>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</si>
  <si>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ニセコ町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</si>
  <si>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</si>
  <si>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</si>
  <si>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</si>
  <si>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</si>
  <si>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</si>
  <si>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</si>
  <si>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</si>
  <si>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</si>
  <si>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</si>
  <si>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</si>
  <si>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</si>
  <si>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</si>
  <si>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</si>
  <si>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</si>
  <si>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</si>
  <si>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</si>
  <si>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</si>
  <si>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収益的収支比率について、比較的高い比率での傾向が続いているが、Ｒ３年度は法適用化移行業務の実施により１００％を下回っている。
　現状として、類似団体や全国平均に比べ、経費回収率・汚水処理原価ともに平均に近い水準にあったが、Ｒ３年度は法適用化移行業務の実施により、どちらも平均より悪くなっている。
　供用開始前後の普及対策により、水洗化率は平均以上となっており、比較上では、一定程度経営の効率化が図られているものと考えられる。
　施設利用率については平均値以上となっているが、国際観光リゾート地を有していることから季節変動の影響も少なからずあることに留意する必要がある。</t>
    <phoneticPr fontId="4"/>
  </si>
  <si>
    <t>　供用開始してから２１年が経過し、下水道施設のストックマネジメント計画の策定を進めており、順次、電気設備・機械設備と計画的に更新を進める予定としている。
　管渠については当面問題ないと考えているが、管渠清掃やマンホール補修など適正な維持管理に努めていく。</t>
    <phoneticPr fontId="4"/>
  </si>
  <si>
    <t>　事業としての規模、諸条件（処理区域内人口、人口密度、地理的条件など）を考慮しつつ、各種指標においては他団体比較から一定の経営効率化が伺える。
　それでも、企業会計としては基準内繰入も含め一般会計からの繰入に多くを依存している状況にあり、より一層の経営の健全性や効率化の取り組みが求められる。
　また、簡易水道事業と比べると新しい事業ではあるが、今後は徐々に各種施設が更新期を迎えることから、長期的な視点により老朽化・長寿命化対策を図っていく必要がある。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</si>
</sst>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B1-4617-82B6-FCD42DA3A47B}"/>
            </c:ext>
          </c:extLst>
        </c:ser>
        <c:dLbls>
          <c:showLegendKey val="0"/>
          <c:showVal val="0"/>
          <c:showCatName val="0"/>
          <c:showSerName val="0"/>
          <c:showPercent val="0"/>
          <c:showBubbleSize val="0"/>
        </c:dLbls>
        <c:gapWidth val="150"/>
        <c:axId val="196275112"/>
        <c:axId val="1962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3AB1-4617-82B6-FCD42DA3A47B}"/>
            </c:ext>
          </c:extLst>
        </c:ser>
        <c:dLbls>
          <c:showLegendKey val="0"/>
          <c:showVal val="0"/>
          <c:showCatName val="0"/>
          <c:showSerName val="0"/>
          <c:showPercent val="0"/>
          <c:showBubbleSize val="0"/>
        </c:dLbls>
        <c:marker val="1"/>
        <c:smooth val="0"/>
        <c:axId val="196275112"/>
        <c:axId val="196273152"/>
      </c:lineChart>
      <c:dateAx>
        <c:axId val="196275112"/>
        <c:scaling>
          <c:orientation val="minMax"/>
        </c:scaling>
        <c:delete val="1"/>
        <c:axPos val="b"/>
        <c:numFmt formatCode="&quot;H&quot;yy" sourceLinked="1"/>
        <c:majorTickMark val="none"/>
        <c:minorTickMark val="none"/>
        <c:tickLblPos val="none"/>
        <c:crossAx val="196273152"/>
        <c:crosses val="autoZero"/>
        <c:auto val="1"/>
        <c:lblOffset val="100"/>
        <c:baseTimeUnit val="years"/>
      </c:dateAx>
      <c:valAx>
        <c:axId val="1962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7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50.57</c:v>
                </c:pt>
                <c:pt idx="1">
                  <c:v>51.07</c:v>
                </c:pt>
                <c:pt idx="2">
                  <c:v>80.709999999999994</c:v>
                </c:pt>
                <c:pt idx="3">
                  <c:v>84.47</c:v>
                </c:pt>
                <c:pt idx="4">
                  <c:v>82.59</c:v>
                </c:pt>
              </c:numCache>
            </c:numRef>
          </c:val>
          <c:extLst xmlns:c16r2="http://schemas.microsoft.com/office/drawing/2015/06/chart">
            <c:ext xmlns:c16="http://schemas.microsoft.com/office/drawing/2014/chart" uri="{C3380CC4-5D6E-409C-BE32-E72D297353CC}">
              <c16:uniqueId val="{00000000-08C2-4FEE-998B-C67173494469}"/>
            </c:ext>
          </c:extLst>
        </c:ser>
        <c:dLbls>
          <c:showLegendKey val="0"/>
          <c:showVal val="0"/>
          <c:showCatName val="0"/>
          <c:showSerName val="0"/>
          <c:showPercent val="0"/>
          <c:showBubbleSize val="0"/>
        </c:dLbls>
        <c:gapWidth val="150"/>
        <c:axId val="313058360"/>
        <c:axId val="3130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08C2-4FEE-998B-C67173494469}"/>
            </c:ext>
          </c:extLst>
        </c:ser>
        <c:dLbls>
          <c:showLegendKey val="0"/>
          <c:showVal val="0"/>
          <c:showCatName val="0"/>
          <c:showSerName val="0"/>
          <c:showPercent val="0"/>
          <c:showBubbleSize val="0"/>
        </c:dLbls>
        <c:marker val="1"/>
        <c:smooth val="0"/>
        <c:axId val="313058360"/>
        <c:axId val="313054048"/>
      </c:lineChart>
      <c:dateAx>
        <c:axId val="313058360"/>
        <c:scaling>
          <c:orientation val="minMax"/>
        </c:scaling>
        <c:delete val="1"/>
        <c:axPos val="b"/>
        <c:numFmt formatCode="&quot;H&quot;yy" sourceLinked="1"/>
        <c:majorTickMark val="none"/>
        <c:minorTickMark val="none"/>
        <c:tickLblPos val="none"/>
        <c:crossAx val="313054048"/>
        <c:crosses val="autoZero"/>
        <c:auto val="1"/>
        <c:lblOffset val="100"/>
        <c:baseTimeUnit val="years"/>
      </c:dateAx>
      <c:valAx>
        <c:axId val="3130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05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96.31</c:v>
                </c:pt>
                <c:pt idx="1">
                  <c:v>96.74</c:v>
                </c:pt>
                <c:pt idx="2">
                  <c:v>97.14</c:v>
                </c:pt>
                <c:pt idx="3">
                  <c:v>97.53</c:v>
                </c:pt>
                <c:pt idx="4">
                  <c:v>97.7</c:v>
                </c:pt>
              </c:numCache>
            </c:numRef>
          </c:val>
          <c:extLst xmlns:c16r2="http://schemas.microsoft.com/office/drawing/2015/06/chart">
            <c:ext xmlns:c16="http://schemas.microsoft.com/office/drawing/2014/chart" uri="{C3380CC4-5D6E-409C-BE32-E72D297353CC}">
              <c16:uniqueId val="{00000000-57DF-49BC-81BA-575E9F746A7A}"/>
            </c:ext>
          </c:extLst>
        </c:ser>
        <c:dLbls>
          <c:showLegendKey val="0"/>
          <c:showVal val="0"/>
          <c:showCatName val="0"/>
          <c:showSerName val="0"/>
          <c:showPercent val="0"/>
          <c:showBubbleSize val="0"/>
        </c:dLbls>
        <c:gapWidth val="150"/>
        <c:axId val="313059144"/>
        <c:axId val="31305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57DF-49BC-81BA-575E9F746A7A}"/>
            </c:ext>
          </c:extLst>
        </c:ser>
        <c:dLbls>
          <c:showLegendKey val="0"/>
          <c:showVal val="0"/>
          <c:showCatName val="0"/>
          <c:showSerName val="0"/>
          <c:showPercent val="0"/>
          <c:showBubbleSize val="0"/>
        </c:dLbls>
        <c:marker val="1"/>
        <c:smooth val="0"/>
        <c:axId val="313059144"/>
        <c:axId val="313052872"/>
      </c:lineChart>
      <c:dateAx>
        <c:axId val="313059144"/>
        <c:scaling>
          <c:orientation val="minMax"/>
        </c:scaling>
        <c:delete val="1"/>
        <c:axPos val="b"/>
        <c:numFmt formatCode="&quot;H&quot;yy" sourceLinked="1"/>
        <c:majorTickMark val="none"/>
        <c:minorTickMark val="none"/>
        <c:tickLblPos val="none"/>
        <c:crossAx val="313052872"/>
        <c:crosses val="autoZero"/>
        <c:auto val="1"/>
        <c:lblOffset val="100"/>
        <c:baseTimeUnit val="years"/>
      </c:dateAx>
      <c:valAx>
        <c:axId val="31305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05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100.02</c:v>
                </c:pt>
                <c:pt idx="1">
                  <c:v>102.27</c:v>
                </c:pt>
                <c:pt idx="2">
                  <c:v>103.71</c:v>
                </c:pt>
                <c:pt idx="3">
                  <c:v>103.34</c:v>
                </c:pt>
                <c:pt idx="4">
                  <c:v>97.58</c:v>
                </c:pt>
              </c:numCache>
            </c:numRef>
          </c:val>
          <c:extLst xmlns:c16r2="http://schemas.microsoft.com/office/drawing/2015/06/chart">
            <c:ext xmlns:c16="http://schemas.microsoft.com/office/drawing/2014/chart" uri="{C3380CC4-5D6E-409C-BE32-E72D297353CC}">
              <c16:uniqueId val="{00000000-EEF8-409F-A35F-34E8260E35E9}"/>
            </c:ext>
          </c:extLst>
        </c:ser>
        <c:dLbls>
          <c:showLegendKey val="0"/>
          <c:showVal val="0"/>
          <c:showCatName val="0"/>
          <c:showSerName val="0"/>
          <c:showPercent val="0"/>
          <c:showBubbleSize val="0"/>
        </c:dLbls>
        <c:gapWidth val="150"/>
        <c:axId val="312746048"/>
        <c:axId val="31275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F8-409F-A35F-34E8260E35E9}"/>
            </c:ext>
          </c:extLst>
        </c:ser>
        <c:dLbls>
          <c:showLegendKey val="0"/>
          <c:showVal val="0"/>
          <c:showCatName val="0"/>
          <c:showSerName val="0"/>
          <c:showPercent val="0"/>
          <c:showBubbleSize val="0"/>
        </c:dLbls>
        <c:marker val="1"/>
        <c:smooth val="0"/>
        <c:axId val="312746048"/>
        <c:axId val="312750360"/>
      </c:lineChart>
      <c:dateAx>
        <c:axId val="312746048"/>
        <c:scaling>
          <c:orientation val="minMax"/>
        </c:scaling>
        <c:delete val="1"/>
        <c:axPos val="b"/>
        <c:numFmt formatCode="&quot;H&quot;yy" sourceLinked="1"/>
        <c:majorTickMark val="none"/>
        <c:minorTickMark val="none"/>
        <c:tickLblPos val="none"/>
        <c:crossAx val="312750360"/>
        <c:crosses val="autoZero"/>
        <c:auto val="1"/>
        <c:lblOffset val="100"/>
        <c:baseTimeUnit val="years"/>
      </c:dateAx>
      <c:valAx>
        <c:axId val="31275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98-4317-B55A-55EF9639D79E}"/>
            </c:ext>
          </c:extLst>
        </c:ser>
        <c:dLbls>
          <c:showLegendKey val="0"/>
          <c:showVal val="0"/>
          <c:showCatName val="0"/>
          <c:showSerName val="0"/>
          <c:showPercent val="0"/>
          <c:showBubbleSize val="0"/>
        </c:dLbls>
        <c:gapWidth val="150"/>
        <c:axId val="312746440"/>
        <c:axId val="31274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98-4317-B55A-55EF9639D79E}"/>
            </c:ext>
          </c:extLst>
        </c:ser>
        <c:dLbls>
          <c:showLegendKey val="0"/>
          <c:showVal val="0"/>
          <c:showCatName val="0"/>
          <c:showSerName val="0"/>
          <c:showPercent val="0"/>
          <c:showBubbleSize val="0"/>
        </c:dLbls>
        <c:marker val="1"/>
        <c:smooth val="0"/>
        <c:axId val="312746440"/>
        <c:axId val="312749968"/>
      </c:lineChart>
      <c:dateAx>
        <c:axId val="312746440"/>
        <c:scaling>
          <c:orientation val="minMax"/>
        </c:scaling>
        <c:delete val="1"/>
        <c:axPos val="b"/>
        <c:numFmt formatCode="&quot;H&quot;yy" sourceLinked="1"/>
        <c:majorTickMark val="none"/>
        <c:minorTickMark val="none"/>
        <c:tickLblPos val="none"/>
        <c:crossAx val="312749968"/>
        <c:crosses val="autoZero"/>
        <c:auto val="1"/>
        <c:lblOffset val="100"/>
        <c:baseTimeUnit val="years"/>
      </c:dateAx>
      <c:valAx>
        <c:axId val="31274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4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57-46B2-993B-63068C20F266}"/>
            </c:ext>
          </c:extLst>
        </c:ser>
        <c:dLbls>
          <c:showLegendKey val="0"/>
          <c:showVal val="0"/>
          <c:showCatName val="0"/>
          <c:showSerName val="0"/>
          <c:showPercent val="0"/>
          <c:showBubbleSize val="0"/>
        </c:dLbls>
        <c:gapWidth val="150"/>
        <c:axId val="312748400"/>
        <c:axId val="31274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57-46B2-993B-63068C20F266}"/>
            </c:ext>
          </c:extLst>
        </c:ser>
        <c:dLbls>
          <c:showLegendKey val="0"/>
          <c:showVal val="0"/>
          <c:showCatName val="0"/>
          <c:showSerName val="0"/>
          <c:showPercent val="0"/>
          <c:showBubbleSize val="0"/>
        </c:dLbls>
        <c:marker val="1"/>
        <c:smooth val="0"/>
        <c:axId val="312748400"/>
        <c:axId val="312748008"/>
      </c:lineChart>
      <c:dateAx>
        <c:axId val="312748400"/>
        <c:scaling>
          <c:orientation val="minMax"/>
        </c:scaling>
        <c:delete val="1"/>
        <c:axPos val="b"/>
        <c:numFmt formatCode="&quot;H&quot;yy" sourceLinked="1"/>
        <c:majorTickMark val="none"/>
        <c:minorTickMark val="none"/>
        <c:tickLblPos val="none"/>
        <c:crossAx val="312748008"/>
        <c:crosses val="autoZero"/>
        <c:auto val="1"/>
        <c:lblOffset val="100"/>
        <c:baseTimeUnit val="years"/>
      </c:dateAx>
      <c:valAx>
        <c:axId val="31274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4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AC-454F-99C3-2256566C4D11}"/>
            </c:ext>
          </c:extLst>
        </c:ser>
        <c:dLbls>
          <c:showLegendKey val="0"/>
          <c:showVal val="0"/>
          <c:showCatName val="0"/>
          <c:showSerName val="0"/>
          <c:showPercent val="0"/>
          <c:showBubbleSize val="0"/>
        </c:dLbls>
        <c:gapWidth val="150"/>
        <c:axId val="312748792"/>
        <c:axId val="3127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AC-454F-99C3-2256566C4D11}"/>
            </c:ext>
          </c:extLst>
        </c:ser>
        <c:dLbls>
          <c:showLegendKey val="0"/>
          <c:showVal val="0"/>
          <c:showCatName val="0"/>
          <c:showSerName val="0"/>
          <c:showPercent val="0"/>
          <c:showBubbleSize val="0"/>
        </c:dLbls>
        <c:marker val="1"/>
        <c:smooth val="0"/>
        <c:axId val="312748792"/>
        <c:axId val="312747616"/>
      </c:lineChart>
      <c:dateAx>
        <c:axId val="312748792"/>
        <c:scaling>
          <c:orientation val="minMax"/>
        </c:scaling>
        <c:delete val="1"/>
        <c:axPos val="b"/>
        <c:numFmt formatCode="&quot;H&quot;yy" sourceLinked="1"/>
        <c:majorTickMark val="none"/>
        <c:minorTickMark val="none"/>
        <c:tickLblPos val="none"/>
        <c:crossAx val="312747616"/>
        <c:crosses val="autoZero"/>
        <c:auto val="1"/>
        <c:lblOffset val="100"/>
        <c:baseTimeUnit val="years"/>
      </c:dateAx>
      <c:valAx>
        <c:axId val="3127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4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2C-4AB3-B1A0-65CDD9D5A4ED}"/>
            </c:ext>
          </c:extLst>
        </c:ser>
        <c:dLbls>
          <c:showLegendKey val="0"/>
          <c:showVal val="0"/>
          <c:showCatName val="0"/>
          <c:showSerName val="0"/>
          <c:showPercent val="0"/>
          <c:showBubbleSize val="0"/>
        </c:dLbls>
        <c:gapWidth val="150"/>
        <c:axId val="312744088"/>
        <c:axId val="31274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2C-4AB3-B1A0-65CDD9D5A4ED}"/>
            </c:ext>
          </c:extLst>
        </c:ser>
        <c:dLbls>
          <c:showLegendKey val="0"/>
          <c:showVal val="0"/>
          <c:showCatName val="0"/>
          <c:showSerName val="0"/>
          <c:showPercent val="0"/>
          <c:showBubbleSize val="0"/>
        </c:dLbls>
        <c:marker val="1"/>
        <c:smooth val="0"/>
        <c:axId val="312744088"/>
        <c:axId val="312749576"/>
      </c:lineChart>
      <c:dateAx>
        <c:axId val="312744088"/>
        <c:scaling>
          <c:orientation val="minMax"/>
        </c:scaling>
        <c:delete val="1"/>
        <c:axPos val="b"/>
        <c:numFmt formatCode="&quot;H&quot;yy" sourceLinked="1"/>
        <c:majorTickMark val="none"/>
        <c:minorTickMark val="none"/>
        <c:tickLblPos val="none"/>
        <c:crossAx val="312749576"/>
        <c:crosses val="autoZero"/>
        <c:auto val="1"/>
        <c:lblOffset val="100"/>
        <c:baseTimeUnit val="years"/>
      </c:dateAx>
      <c:valAx>
        <c:axId val="31274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4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E1-4DC3-A001-B915D5569A2C}"/>
            </c:ext>
          </c:extLst>
        </c:ser>
        <c:dLbls>
          <c:showLegendKey val="0"/>
          <c:showVal val="0"/>
          <c:showCatName val="0"/>
          <c:showSerName val="0"/>
          <c:showPercent val="0"/>
          <c:showBubbleSize val="0"/>
        </c:dLbls>
        <c:gapWidth val="150"/>
        <c:axId val="313056400"/>
        <c:axId val="31305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83E1-4DC3-A001-B915D5569A2C}"/>
            </c:ext>
          </c:extLst>
        </c:ser>
        <c:dLbls>
          <c:showLegendKey val="0"/>
          <c:showVal val="0"/>
          <c:showCatName val="0"/>
          <c:showSerName val="0"/>
          <c:showPercent val="0"/>
          <c:showBubbleSize val="0"/>
        </c:dLbls>
        <c:marker val="1"/>
        <c:smooth val="0"/>
        <c:axId val="313056400"/>
        <c:axId val="313055616"/>
      </c:lineChart>
      <c:dateAx>
        <c:axId val="313056400"/>
        <c:scaling>
          <c:orientation val="minMax"/>
        </c:scaling>
        <c:delete val="1"/>
        <c:axPos val="b"/>
        <c:numFmt formatCode="&quot;H&quot;yy" sourceLinked="1"/>
        <c:majorTickMark val="none"/>
        <c:minorTickMark val="none"/>
        <c:tickLblPos val="none"/>
        <c:crossAx val="313055616"/>
        <c:crosses val="autoZero"/>
        <c:auto val="1"/>
        <c:lblOffset val="100"/>
        <c:baseTimeUnit val="years"/>
      </c:dateAx>
      <c:valAx>
        <c:axId val="313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05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70.72</c:v>
                </c:pt>
                <c:pt idx="1">
                  <c:v>73.05</c:v>
                </c:pt>
                <c:pt idx="2">
                  <c:v>70.34</c:v>
                </c:pt>
                <c:pt idx="3">
                  <c:v>73.56</c:v>
                </c:pt>
                <c:pt idx="4">
                  <c:v>66.83</c:v>
                </c:pt>
              </c:numCache>
            </c:numRef>
          </c:val>
          <c:extLst xmlns:c16r2="http://schemas.microsoft.com/office/drawing/2015/06/chart">
            <c:ext xmlns:c16="http://schemas.microsoft.com/office/drawing/2014/chart" uri="{C3380CC4-5D6E-409C-BE32-E72D297353CC}">
              <c16:uniqueId val="{00000000-5F7F-4FCF-B7AB-A0200B23C370}"/>
            </c:ext>
          </c:extLst>
        </c:ser>
        <c:dLbls>
          <c:showLegendKey val="0"/>
          <c:showVal val="0"/>
          <c:showCatName val="0"/>
          <c:showSerName val="0"/>
          <c:showPercent val="0"/>
          <c:showBubbleSize val="0"/>
        </c:dLbls>
        <c:gapWidth val="150"/>
        <c:axId val="313054440"/>
        <c:axId val="31305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5F7F-4FCF-B7AB-A0200B23C370}"/>
            </c:ext>
          </c:extLst>
        </c:ser>
        <c:dLbls>
          <c:showLegendKey val="0"/>
          <c:showVal val="0"/>
          <c:showCatName val="0"/>
          <c:showSerName val="0"/>
          <c:showPercent val="0"/>
          <c:showBubbleSize val="0"/>
        </c:dLbls>
        <c:marker val="1"/>
        <c:smooth val="0"/>
        <c:axId val="313054440"/>
        <c:axId val="313055224"/>
      </c:lineChart>
      <c:dateAx>
        <c:axId val="313054440"/>
        <c:scaling>
          <c:orientation val="minMax"/>
        </c:scaling>
        <c:delete val="1"/>
        <c:axPos val="b"/>
        <c:numFmt formatCode="&quot;H&quot;yy" sourceLinked="1"/>
        <c:majorTickMark val="none"/>
        <c:minorTickMark val="none"/>
        <c:tickLblPos val="none"/>
        <c:crossAx val="313055224"/>
        <c:crosses val="autoZero"/>
        <c:auto val="1"/>
        <c:lblOffset val="100"/>
        <c:baseTimeUnit val="years"/>
      </c:dateAx>
      <c:valAx>
        <c:axId val="31305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05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244.07</c:v>
                </c:pt>
                <c:pt idx="1">
                  <c:v>230.97</c:v>
                </c:pt>
                <c:pt idx="2">
                  <c:v>255.54</c:v>
                </c:pt>
                <c:pt idx="3">
                  <c:v>276.86</c:v>
                </c:pt>
                <c:pt idx="4">
                  <c:v>312.27</c:v>
                </c:pt>
              </c:numCache>
            </c:numRef>
          </c:val>
          <c:extLst xmlns:c16r2="http://schemas.microsoft.com/office/drawing/2015/06/chart">
            <c:ext xmlns:c16="http://schemas.microsoft.com/office/drawing/2014/chart" uri="{C3380CC4-5D6E-409C-BE32-E72D297353CC}">
              <c16:uniqueId val="{00000000-AC33-4065-9E6B-E1EB73BB1655}"/>
            </c:ext>
          </c:extLst>
        </c:ser>
        <c:dLbls>
          <c:showLegendKey val="0"/>
          <c:showVal val="0"/>
          <c:showCatName val="0"/>
          <c:showSerName val="0"/>
          <c:showPercent val="0"/>
          <c:showBubbleSize val="0"/>
        </c:dLbls>
        <c:gapWidth val="150"/>
        <c:axId val="313056008"/>
        <c:axId val="3130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AC33-4065-9E6B-E1EB73BB1655}"/>
            </c:ext>
          </c:extLst>
        </c:ser>
        <c:dLbls>
          <c:showLegendKey val="0"/>
          <c:showVal val="0"/>
          <c:showCatName val="0"/>
          <c:showSerName val="0"/>
          <c:showPercent val="0"/>
          <c:showBubbleSize val="0"/>
        </c:dLbls>
        <c:marker val="1"/>
        <c:smooth val="0"/>
        <c:axId val="313056008"/>
        <c:axId val="313057184"/>
      </c:lineChart>
      <c:dateAx>
        <c:axId val="313056008"/>
        <c:scaling>
          <c:orientation val="minMax"/>
        </c:scaling>
        <c:delete val="1"/>
        <c:axPos val="b"/>
        <c:numFmt formatCode="&quot;H&quot;yy" sourceLinked="1"/>
        <c:majorTickMark val="none"/>
        <c:minorTickMark val="none"/>
        <c:tickLblPos val="none"/>
        <c:crossAx val="313057184"/>
        <c:crosses val="autoZero"/>
        <c:auto val="1"/>
        <c:lblOffset val="100"/>
        <c:baseTimeUnit val="years"/>
      </c:dateAx>
      <c:valAx>
        <c:axId val="3130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05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ニセコ町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4946</v>
      </c>
      <c r="AM8" s="55"/>
      <c r="AN8" s="55"/>
      <c r="AO8" s="55"/>
      <c r="AP8" s="55"/>
      <c r="AQ8" s="55"/>
      <c r="AR8" s="55"/>
      <c r="AS8" s="55"/>
      <c r="AT8" s="54">
        <f>データ!T6</f>
        <v>197.13</v>
      </c>
      <c r="AU8" s="54"/>
      <c r="AV8" s="54"/>
      <c r="AW8" s="54"/>
      <c r="AX8" s="54"/>
      <c r="AY8" s="54"/>
      <c r="AZ8" s="54"/>
      <c r="BA8" s="54"/>
      <c r="BB8" s="54">
        <f>データ!U6</f>
        <v>25.09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48.84</v>
      </c>
      <c r="Q10" s="54"/>
      <c r="R10" s="54"/>
      <c r="S10" s="54"/>
      <c r="T10" s="54"/>
      <c r="U10" s="54"/>
      <c r="V10" s="54"/>
      <c r="W10" s="54">
        <f>データ!Q6</f>
        <v>83.3</v>
      </c>
      <c r="X10" s="54"/>
      <c r="Y10" s="54"/>
      <c r="Z10" s="54"/>
      <c r="AA10" s="54"/>
      <c r="AB10" s="54"/>
      <c r="AC10" s="54"/>
      <c r="AD10" s="55">
        <f>データ!R6</f>
        <v>3750</v>
      </c>
      <c r="AE10" s="55"/>
      <c r="AF10" s="55"/>
      <c r="AG10" s="55"/>
      <c r="AH10" s="55"/>
      <c r="AI10" s="55"/>
      <c r="AJ10" s="55"/>
      <c r="AK10" s="2"/>
      <c r="AL10" s="55">
        <f>データ!V6</f>
        <v>2387</v>
      </c>
      <c r="AM10" s="55"/>
      <c r="AN10" s="55"/>
      <c r="AO10" s="55"/>
      <c r="AP10" s="55"/>
      <c r="AQ10" s="55"/>
      <c r="AR10" s="55"/>
      <c r="AS10" s="55"/>
      <c r="AT10" s="54">
        <f>データ!W6</f>
        <v>1.1399999999999999</v>
      </c>
      <c r="AU10" s="54"/>
      <c r="AV10" s="54"/>
      <c r="AW10" s="54"/>
      <c r="AX10" s="54"/>
      <c r="AY10" s="54"/>
      <c r="AZ10" s="54"/>
      <c r="BA10" s="54"/>
      <c r="BB10" s="54">
        <f>データ!X6</f>
        <v>2093.86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IfPJMGy4MKlPnqvV938olfEtA0ut1JOk3yaIb+xsHvFj0iQoiaayZK051p7C9Eshh0GbB3s6VUihh4WlzxW+3g==" saltValue="cH3OA+hmNzF7ct6dsYby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13951</v>
      </c>
      <c r="D6" s="19">
        <f t="shared" si="3"/>
        <v>47</v>
      </c>
      <c r="E6" s="19">
        <f t="shared" si="3"/>
        <v>17</v>
      </c>
      <c r="F6" s="19">
        <f t="shared" si="3"/>
        <v>4</v>
      </c>
      <c r="G6" s="19">
        <f t="shared" si="3"/>
        <v>0</v>
      </c>
      <c r="H6" s="19" t="str">
        <f t="shared" si="3"/>
        <v>北海道　ニセコ町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48.84</v>
      </c>
      <c r="Q6" s="20">
        <f t="shared" si="3"/>
        <v>83.3</v>
      </c>
      <c r="R6" s="20">
        <f t="shared" si="3"/>
        <v>3750</v>
      </c>
      <c r="S6" s="20">
        <f t="shared" si="3"/>
        <v>4946</v>
      </c>
      <c r="T6" s="20">
        <f t="shared" si="3"/>
        <v>197.13</v>
      </c>
      <c r="U6" s="20">
        <f t="shared" si="3"/>
        <v>25.09</v>
      </c>
      <c r="V6" s="20">
        <f t="shared" si="3"/>
        <v>2387</v>
      </c>
      <c r="W6" s="20">
        <f t="shared" si="3"/>
        <v>1.1399999999999999</v>
      </c>
      <c r="X6" s="20">
        <f t="shared" si="3"/>
        <v>2093.86</v>
      </c>
      <c r="Y6" s="21">
        <f>IF(Y7="",NA(),Y7)</f>
        <v>100.02</v>
      </c>
      <c r="Z6" s="21">
        <f t="shared" ref="Z6:AH6" si="4">IF(Z7="",NA(),Z7)</f>
        <v>102.27</v>
      </c>
      <c r="AA6" s="21">
        <f t="shared" si="4"/>
        <v>103.71</v>
      </c>
      <c r="AB6" s="21">
        <f t="shared" si="4"/>
        <v>103.34</v>
      </c>
      <c r="AC6" s="21">
        <f t="shared" si="4"/>
        <v>97.58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70.72</v>
      </c>
      <c r="BR6" s="21">
        <f t="shared" ref="BR6:BZ6" si="8">IF(BR7="",NA(),BR7)</f>
        <v>73.05</v>
      </c>
      <c r="BS6" s="21">
        <f t="shared" si="8"/>
        <v>70.34</v>
      </c>
      <c r="BT6" s="21">
        <f t="shared" si="8"/>
        <v>73.56</v>
      </c>
      <c r="BU6" s="21">
        <f t="shared" si="8"/>
        <v>66.83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244.07</v>
      </c>
      <c r="CC6" s="21">
        <f t="shared" ref="CC6:CK6" si="9">IF(CC7="",NA(),CC7)</f>
        <v>230.97</v>
      </c>
      <c r="CD6" s="21">
        <f t="shared" si="9"/>
        <v>255.54</v>
      </c>
      <c r="CE6" s="21">
        <f t="shared" si="9"/>
        <v>276.86</v>
      </c>
      <c r="CF6" s="21">
        <f t="shared" si="9"/>
        <v>312.27</v>
      </c>
      <c r="CG6" s="21">
        <f t="shared" si="9"/>
        <v>221.81</v>
      </c>
      <c r="CH6" s="21">
        <f t="shared" si="9"/>
        <v>230.02</v>
      </c>
      <c r="CI6" s="21">
        <f t="shared" si="9"/>
        <v>228.47</v>
      </c>
      <c r="CJ6" s="21">
        <f t="shared" si="9"/>
        <v>224.88</v>
      </c>
      <c r="CK6" s="21">
        <f t="shared" si="9"/>
        <v>228.64</v>
      </c>
      <c r="CL6" s="20" t="str">
        <f>IF(CL7="","",IF(CL7="-","【-】","【"&amp;SUBSTITUTE(TEXT(CL7,"#,##0.00"),"-","△")&amp;"】"))</f>
        <v>【216.39】</v>
      </c>
      <c r="CM6" s="21">
        <f>IF(CM7="",NA(),CM7)</f>
        <v>50.57</v>
      </c>
      <c r="CN6" s="21">
        <f t="shared" ref="CN6:CV6" si="10">IF(CN7="",NA(),CN7)</f>
        <v>51.07</v>
      </c>
      <c r="CO6" s="21">
        <f t="shared" si="10"/>
        <v>80.709999999999994</v>
      </c>
      <c r="CP6" s="21">
        <f t="shared" si="10"/>
        <v>84.47</v>
      </c>
      <c r="CQ6" s="21">
        <f t="shared" si="10"/>
        <v>82.59</v>
      </c>
      <c r="CR6" s="21">
        <f t="shared" si="10"/>
        <v>43.36</v>
      </c>
      <c r="CS6" s="21">
        <f t="shared" si="10"/>
        <v>42.56</v>
      </c>
      <c r="CT6" s="21">
        <f t="shared" si="10"/>
        <v>42.47</v>
      </c>
      <c r="CU6" s="21">
        <f t="shared" si="10"/>
        <v>42.4</v>
      </c>
      <c r="CV6" s="21">
        <f t="shared" si="10"/>
        <v>42.28</v>
      </c>
      <c r="CW6" s="20" t="str">
        <f>IF(CW7="","",IF(CW7="-","【-】","【"&amp;SUBSTITUTE(TEXT(CW7,"#,##0.00"),"-","△")&amp;"】"))</f>
        <v>【42.57】</v>
      </c>
      <c r="CX6" s="21">
        <f>IF(CX7="",NA(),CX7)</f>
        <v>96.31</v>
      </c>
      <c r="CY6" s="21">
        <f t="shared" ref="CY6:DG6" si="11">IF(CY7="",NA(),CY7)</f>
        <v>96.74</v>
      </c>
      <c r="CZ6" s="21">
        <f t="shared" si="11"/>
        <v>97.14</v>
      </c>
      <c r="DA6" s="21">
        <f t="shared" si="11"/>
        <v>97.53</v>
      </c>
      <c r="DB6" s="21">
        <f t="shared" si="11"/>
        <v>97.7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13951</v>
      </c>
      <c r="D7" s="23">
        <v>47</v>
      </c>
      <c r="E7" s="23">
        <v>17</v>
      </c>
      <c r="F7" s="23">
        <v>4</v>
      </c>
      <c r="G7" s="23">
        <v>0</v>
      </c>
      <c r="H7" s="23" t="s">
        <v>98</v>
      </c>
      <c r="I7" s="23" t="s">
        <v>99</v>
      </c>
      <c r="J7" s="23" t="s">
        <v>100</v>
      </c>
      <c r="K7" s="23" t="s">
        <v>101</v>
      </c>
      <c r="L7" s="23" t="s">
        <v>102</v>
      </c>
      <c r="M7" s="23" t="s">
        <v>103</v>
      </c>
      <c r="N7" s="24" t="s">
        <v>104</v>
      </c>
      <c r="O7" s="24" t="s">
        <v>105</v>
      </c>
      <c r="P7" s="24">
        <v>48.84</v>
      </c>
      <c r="Q7" s="24">
        <v>83.3</v>
      </c>
      <c r="R7" s="24">
        <v>3750</v>
      </c>
      <c r="S7" s="24">
        <v>4946</v>
      </c>
      <c r="T7" s="24">
        <v>197.13</v>
      </c>
      <c r="U7" s="24">
        <v>25.09</v>
      </c>
      <c r="V7" s="24">
        <v>2387</v>
      </c>
      <c r="W7" s="24">
        <v>1.1399999999999999</v>
      </c>
      <c r="X7" s="24">
        <v>2093.86</v>
      </c>
      <c r="Y7" s="24">
        <v>100.02</v>
      </c>
      <c r="Z7" s="24">
        <v>102.27</v>
      </c>
      <c r="AA7" s="24">
        <v>103.71</v>
      </c>
      <c r="AB7" s="24">
        <v>103.34</v>
      </c>
      <c r="AC7" s="24">
        <v>97.58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70.72</v>
      </c>
      <c r="BR7" s="24">
        <v>73.05</v>
      </c>
      <c r="BS7" s="24">
        <v>70.34</v>
      </c>
      <c r="BT7" s="24">
        <v>73.56</v>
      </c>
      <c r="BU7" s="24">
        <v>66.83</v>
      </c>
      <c r="BV7" s="24">
        <v>74.3</v>
      </c>
      <c r="BW7" s="24">
        <v>72.260000000000005</v>
      </c>
      <c r="BX7" s="24">
        <v>71.84</v>
      </c>
      <c r="BY7" s="24">
        <v>73.36</v>
      </c>
      <c r="BZ7" s="24">
        <v>72.599999999999994</v>
      </c>
      <c r="CA7" s="24">
        <v>75.31</v>
      </c>
      <c r="CB7" s="24">
        <v>244.07</v>
      </c>
      <c r="CC7" s="24">
        <v>230.97</v>
      </c>
      <c r="CD7" s="24">
        <v>255.54</v>
      </c>
      <c r="CE7" s="24">
        <v>276.86</v>
      </c>
      <c r="CF7" s="24">
        <v>312.27</v>
      </c>
      <c r="CG7" s="24">
        <v>221.81</v>
      </c>
      <c r="CH7" s="24">
        <v>230.02</v>
      </c>
      <c r="CI7" s="24">
        <v>228.47</v>
      </c>
      <c r="CJ7" s="24">
        <v>224.88</v>
      </c>
      <c r="CK7" s="24">
        <v>228.64</v>
      </c>
      <c r="CL7" s="24">
        <v>216.39</v>
      </c>
      <c r="CM7" s="24">
        <v>50.57</v>
      </c>
      <c r="CN7" s="24">
        <v>51.07</v>
      </c>
      <c r="CO7" s="24">
        <v>80.709999999999994</v>
      </c>
      <c r="CP7" s="24">
        <v>84.47</v>
      </c>
      <c r="CQ7" s="24">
        <v>82.59</v>
      </c>
      <c r="CR7" s="24">
        <v>43.36</v>
      </c>
      <c r="CS7" s="24">
        <v>42.56</v>
      </c>
      <c r="CT7" s="24">
        <v>42.47</v>
      </c>
      <c r="CU7" s="24">
        <v>42.4</v>
      </c>
      <c r="CV7" s="24">
        <v>42.28</v>
      </c>
      <c r="CW7" s="24">
        <v>42.57</v>
      </c>
      <c r="CX7" s="24">
        <v>96.31</v>
      </c>
      <c r="CY7" s="24">
        <v>96.74</v>
      </c>
      <c r="CZ7" s="24">
        <v>97.14</v>
      </c>
      <c r="DA7" s="24">
        <v>97.53</v>
      </c>
      <c r="DB7" s="24">
        <v>97.7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馬渕 淳</cp:lastModifiedBy>
  <cp:lastPrinted>2023-01-17T23:38:26Z</cp:lastPrinted>
  <dcterms:created xsi:type="dcterms:W3CDTF">2023-01-12T23:54:57Z</dcterms:created>
  <dcterms:modified xsi:type="dcterms:W3CDTF">2023-01-17T23:39:22Z</dcterms:modified>
  <cp:category/>
</cp:coreProperties>
</file>