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565" windowHeight="91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41" i="1" l="1"/>
  <c r="M21" i="1"/>
  <c r="M13" i="1"/>
  <c r="D13" i="1" l="1"/>
  <c r="E37" i="1" l="1"/>
  <c r="E38" i="1"/>
  <c r="E39" i="1"/>
  <c r="E36" i="1"/>
  <c r="E30" i="1"/>
  <c r="E31" i="1"/>
  <c r="E32" i="1"/>
  <c r="E29" i="1"/>
  <c r="E24" i="1"/>
  <c r="E25" i="1"/>
  <c r="E26" i="1"/>
  <c r="E23" i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M16" i="1" l="1"/>
  <c r="M17" i="1"/>
  <c r="M18" i="1"/>
  <c r="M19" i="1"/>
  <c r="M20" i="1"/>
  <c r="M15" i="1"/>
  <c r="M14" i="1"/>
  <c r="G43" i="1" l="1"/>
  <c r="E13" i="1"/>
  <c r="E41" i="1" s="1"/>
  <c r="B43" i="1" l="1"/>
  <c r="J43" i="1" l="1"/>
  <c r="N43" i="1" s="1"/>
</calcChain>
</file>

<file path=xl/comments1.xml><?xml version="1.0" encoding="utf-8"?>
<comments xmlns="http://schemas.openxmlformats.org/spreadsheetml/2006/main">
  <authors>
    <author>作成者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（給与所得または公的年金等に係る雑所得を有する方）</t>
        </r>
      </text>
    </comment>
  </commentList>
</comments>
</file>

<file path=xl/sharedStrings.xml><?xml version="1.0" encoding="utf-8"?>
<sst xmlns="http://schemas.openxmlformats.org/spreadsheetml/2006/main" count="101" uniqueCount="51">
  <si>
    <t>入居者</t>
    <rPh sb="0" eb="3">
      <t>ニュウキョシャ</t>
    </rPh>
    <phoneticPr fontId="1"/>
  </si>
  <si>
    <t>同居者１</t>
    <rPh sb="0" eb="3">
      <t>ドウキョシャ</t>
    </rPh>
    <phoneticPr fontId="1"/>
  </si>
  <si>
    <t>同居者２</t>
    <rPh sb="0" eb="3">
      <t>ドウキョシャ</t>
    </rPh>
    <phoneticPr fontId="1"/>
  </si>
  <si>
    <t>同居者３</t>
    <rPh sb="0" eb="3">
      <t>ドウキョシャ</t>
    </rPh>
    <phoneticPr fontId="1"/>
  </si>
  <si>
    <t>〇控除</t>
    <rPh sb="1" eb="3">
      <t>コウジョ</t>
    </rPh>
    <phoneticPr fontId="1"/>
  </si>
  <si>
    <t>老人扶養親族（70歳以上）</t>
    <rPh sb="0" eb="2">
      <t>ロウジン</t>
    </rPh>
    <rPh sb="2" eb="4">
      <t>フヨウ</t>
    </rPh>
    <rPh sb="4" eb="6">
      <t>シンゾク</t>
    </rPh>
    <rPh sb="9" eb="10">
      <t>サイ</t>
    </rPh>
    <rPh sb="10" eb="12">
      <t>イジョウ</t>
    </rPh>
    <phoneticPr fontId="1"/>
  </si>
  <si>
    <t>×</t>
    <phoneticPr fontId="1"/>
  </si>
  <si>
    <t>＝</t>
    <phoneticPr fontId="1"/>
  </si>
  <si>
    <t>-</t>
    <phoneticPr fontId="1"/>
  </si>
  <si>
    <t>＝</t>
    <phoneticPr fontId="1"/>
  </si>
  <si>
    <t>老人扶養対象配偶者（70歳以上）</t>
    <rPh sb="0" eb="2">
      <t>ロウジン</t>
    </rPh>
    <rPh sb="2" eb="4">
      <t>フヨウ</t>
    </rPh>
    <rPh sb="4" eb="6">
      <t>タイショウ</t>
    </rPh>
    <rPh sb="6" eb="9">
      <t>ハイグウシャ</t>
    </rPh>
    <phoneticPr fontId="1"/>
  </si>
  <si>
    <t>同居者４</t>
    <rPh sb="0" eb="3">
      <t>ドウキョシャ</t>
    </rPh>
    <phoneticPr fontId="1"/>
  </si>
  <si>
    <t>同居者５</t>
    <rPh sb="0" eb="3">
      <t>ドウキョシャ</t>
    </rPh>
    <phoneticPr fontId="1"/>
  </si>
  <si>
    <t>同居者６</t>
    <rPh sb="0" eb="3">
      <t>ドウキョシャ</t>
    </rPh>
    <phoneticPr fontId="1"/>
  </si>
  <si>
    <t>特定扶養親族（16歳以上23歳未満）</t>
    <rPh sb="0" eb="2">
      <t>トクテイ</t>
    </rPh>
    <rPh sb="2" eb="4">
      <t>フヨウ</t>
    </rPh>
    <rPh sb="4" eb="6">
      <t>シンゾク</t>
    </rPh>
    <rPh sb="9" eb="10">
      <t>サイ</t>
    </rPh>
    <rPh sb="10" eb="12">
      <t>イジョウ</t>
    </rPh>
    <rPh sb="14" eb="15">
      <t>サイ</t>
    </rPh>
    <rPh sb="15" eb="17">
      <t>ミマン</t>
    </rPh>
    <phoneticPr fontId="1"/>
  </si>
  <si>
    <t>障害者（一般）</t>
    <rPh sb="0" eb="3">
      <t>ショウガイシャ</t>
    </rPh>
    <rPh sb="4" eb="6">
      <t>イッパン</t>
    </rPh>
    <phoneticPr fontId="1"/>
  </si>
  <si>
    <t>特別障害者（１・２級）</t>
    <rPh sb="0" eb="2">
      <t>トクベツ</t>
    </rPh>
    <rPh sb="2" eb="5">
      <t>ショウガイシャ</t>
    </rPh>
    <rPh sb="9" eb="10">
      <t>キュウ</t>
    </rPh>
    <phoneticPr fontId="1"/>
  </si>
  <si>
    <t>寡婦または寡夫</t>
    <rPh sb="0" eb="2">
      <t>カフ</t>
    </rPh>
    <rPh sb="5" eb="7">
      <t>カフ</t>
    </rPh>
    <phoneticPr fontId="1"/>
  </si>
  <si>
    <t>÷</t>
    <phoneticPr fontId="1"/>
  </si>
  <si>
    <t>＝</t>
    <phoneticPr fontId="1"/>
  </si>
  <si>
    <t>円</t>
    <rPh sb="0" eb="1">
      <t>エン</t>
    </rPh>
    <phoneticPr fontId="1"/>
  </si>
  <si>
    <t>入居者</t>
    <rPh sb="0" eb="3">
      <t>ニュウキョシャ</t>
    </rPh>
    <phoneticPr fontId="1"/>
  </si>
  <si>
    <t>同居者１</t>
    <rPh sb="0" eb="3">
      <t>ドウキョシャ</t>
    </rPh>
    <phoneticPr fontId="1"/>
  </si>
  <si>
    <t>同居者２</t>
    <rPh sb="0" eb="3">
      <t>ドウキョシャ</t>
    </rPh>
    <phoneticPr fontId="1"/>
  </si>
  <si>
    <t>同居者３</t>
    <rPh sb="0" eb="3">
      <t>ドウキョシャ</t>
    </rPh>
    <phoneticPr fontId="1"/>
  </si>
  <si>
    <t>収入（年額）</t>
    <rPh sb="0" eb="2">
      <t>シュウニュウ</t>
    </rPh>
    <rPh sb="3" eb="5">
      <t>ネンガク</t>
    </rPh>
    <phoneticPr fontId="1"/>
  </si>
  <si>
    <t>所得合計</t>
    <rPh sb="0" eb="2">
      <t>ショトク</t>
    </rPh>
    <rPh sb="2" eb="4">
      <t>ゴウケイ</t>
    </rPh>
    <phoneticPr fontId="1"/>
  </si>
  <si>
    <t>控除合計</t>
    <rPh sb="0" eb="2">
      <t>コウジョ</t>
    </rPh>
    <rPh sb="2" eb="4">
      <t>ゴウケイ</t>
    </rPh>
    <phoneticPr fontId="1"/>
  </si>
  <si>
    <t>認定所得</t>
    <rPh sb="0" eb="2">
      <t>ニンテイ</t>
    </rPh>
    <rPh sb="2" eb="4">
      <t>ショトク</t>
    </rPh>
    <phoneticPr fontId="1"/>
  </si>
  <si>
    <r>
      <t>認定所得欄が</t>
    </r>
    <r>
      <rPr>
        <sz val="14"/>
        <color rgb="FF00B0F0"/>
        <rFont val="HGPｺﾞｼｯｸM"/>
        <family val="3"/>
        <charset val="128"/>
      </rPr>
      <t>青色</t>
    </r>
    <r>
      <rPr>
        <sz val="14"/>
        <color theme="1"/>
        <rFont val="HGPｺﾞｼｯｸM"/>
        <family val="3"/>
        <charset val="128"/>
      </rPr>
      <t>なら所得の基準を満たしています。</t>
    </r>
    <r>
      <rPr>
        <sz val="14"/>
        <color rgb="FFFF0000"/>
        <rFont val="HGPｺﾞｼｯｸM"/>
        <family val="3"/>
        <charset val="128"/>
      </rPr>
      <t>赤色</t>
    </r>
    <r>
      <rPr>
        <sz val="14"/>
        <color theme="1"/>
        <rFont val="HGPｺﾞｼｯｸM"/>
        <family val="3"/>
        <charset val="128"/>
      </rPr>
      <t>なら所得の基準を超えています。</t>
    </r>
    <rPh sb="0" eb="2">
      <t>ニンテイ</t>
    </rPh>
    <rPh sb="2" eb="4">
      <t>ショトク</t>
    </rPh>
    <rPh sb="4" eb="5">
      <t>ラン</t>
    </rPh>
    <rPh sb="6" eb="8">
      <t>アオイロ</t>
    </rPh>
    <rPh sb="10" eb="12">
      <t>ショトク</t>
    </rPh>
    <rPh sb="13" eb="15">
      <t>キジュン</t>
    </rPh>
    <rPh sb="16" eb="17">
      <t>ミ</t>
    </rPh>
    <rPh sb="24" eb="25">
      <t>アカ</t>
    </rPh>
    <rPh sb="25" eb="26">
      <t>イロ</t>
    </rPh>
    <rPh sb="28" eb="30">
      <t>ショトク</t>
    </rPh>
    <rPh sb="31" eb="33">
      <t>キジュン</t>
    </rPh>
    <rPh sb="34" eb="35">
      <t>コ</t>
    </rPh>
    <phoneticPr fontId="1"/>
  </si>
  <si>
    <r>
      <rPr>
        <u/>
        <sz val="14"/>
        <color theme="1"/>
        <rFont val="HGPｺﾞｼｯｸM"/>
        <family val="3"/>
        <charset val="128"/>
      </rPr>
      <t>黄色のセル</t>
    </r>
    <r>
      <rPr>
        <sz val="14"/>
        <color theme="1"/>
        <rFont val="HGPｺﾞｼｯｸM"/>
        <family val="3"/>
        <charset val="128"/>
      </rPr>
      <t>に必要事項を入力してください。自動的に所得が算出されます。</t>
    </r>
    <rPh sb="0" eb="2">
      <t>キイロ</t>
    </rPh>
    <rPh sb="6" eb="8">
      <t>ヒツヨウ</t>
    </rPh>
    <rPh sb="8" eb="10">
      <t>ジコウ</t>
    </rPh>
    <rPh sb="11" eb="13">
      <t>ニュウリョク</t>
    </rPh>
    <rPh sb="20" eb="23">
      <t>ジドウテキ</t>
    </rPh>
    <rPh sb="24" eb="26">
      <t>ショトク</t>
    </rPh>
    <rPh sb="27" eb="29">
      <t>サンシュツ</t>
    </rPh>
    <phoneticPr fontId="1"/>
  </si>
  <si>
    <r>
      <t xml:space="preserve"> ○６５歳</t>
    </r>
    <r>
      <rPr>
        <b/>
        <u/>
        <sz val="14"/>
        <color theme="1"/>
        <rFont val="HGPｺﾞｼｯｸM"/>
        <family val="3"/>
        <charset val="128"/>
      </rPr>
      <t>以上</t>
    </r>
    <r>
      <rPr>
        <sz val="14"/>
        <color theme="1"/>
        <rFont val="HGPｺﾞｼｯｸM"/>
        <family val="3"/>
        <charset val="128"/>
      </rPr>
      <t>の年金所得者（年額）</t>
    </r>
    <rPh sb="4" eb="5">
      <t>サイ</t>
    </rPh>
    <rPh sb="5" eb="7">
      <t>イジョウ</t>
    </rPh>
    <rPh sb="8" eb="10">
      <t>ネンキン</t>
    </rPh>
    <rPh sb="10" eb="12">
      <t>ショトク</t>
    </rPh>
    <rPh sb="12" eb="13">
      <t>シャ</t>
    </rPh>
    <rPh sb="14" eb="16">
      <t>ネンガク</t>
    </rPh>
    <phoneticPr fontId="1"/>
  </si>
  <si>
    <r>
      <t xml:space="preserve"> ○６５歳</t>
    </r>
    <r>
      <rPr>
        <b/>
        <u/>
        <sz val="14"/>
        <color theme="1"/>
        <rFont val="HGPｺﾞｼｯｸM"/>
        <family val="3"/>
        <charset val="128"/>
      </rPr>
      <t>未満</t>
    </r>
    <r>
      <rPr>
        <sz val="14"/>
        <color theme="1"/>
        <rFont val="HGPｺﾞｼｯｸM"/>
        <family val="3"/>
        <charset val="128"/>
      </rPr>
      <t>の年金所得者（年額）</t>
    </r>
    <rPh sb="4" eb="5">
      <t>サイ</t>
    </rPh>
    <rPh sb="5" eb="7">
      <t>ミマン</t>
    </rPh>
    <rPh sb="8" eb="10">
      <t>ネンキン</t>
    </rPh>
    <rPh sb="10" eb="12">
      <t>ショトク</t>
    </rPh>
    <rPh sb="12" eb="13">
      <t>シャ</t>
    </rPh>
    <rPh sb="14" eb="16">
      <t>ネンガク</t>
    </rPh>
    <phoneticPr fontId="1"/>
  </si>
  <si>
    <t xml:space="preserve"> ○その他の所得の方</t>
    <rPh sb="4" eb="5">
      <t>ホカ</t>
    </rPh>
    <rPh sb="6" eb="8">
      <t>ショトク</t>
    </rPh>
    <rPh sb="9" eb="10">
      <t>カタ</t>
    </rPh>
    <phoneticPr fontId="1"/>
  </si>
  <si>
    <t xml:space="preserve"> ○給与所得者</t>
    <rPh sb="2" eb="4">
      <t>キュウヨ</t>
    </rPh>
    <rPh sb="4" eb="6">
      <t>ショトク</t>
    </rPh>
    <rPh sb="6" eb="7">
      <t>シャ</t>
    </rPh>
    <phoneticPr fontId="1"/>
  </si>
  <si>
    <r>
      <t>　　※世帯に、中学生以下の子ども・高齢者（６０歳以上）・障害のある方等が居る場合、所得基準が</t>
    </r>
    <r>
      <rPr>
        <b/>
        <u/>
        <sz val="14"/>
        <color theme="1"/>
        <rFont val="HGPｺﾞｼｯｸM"/>
        <family val="3"/>
        <charset val="128"/>
      </rPr>
      <t>２１万４千円以下</t>
    </r>
    <r>
      <rPr>
        <sz val="14"/>
        <color theme="1"/>
        <rFont val="HGPｺﾞｼｯｸM"/>
        <family val="3"/>
        <charset val="128"/>
      </rPr>
      <t>になることがあります。</t>
    </r>
    <rPh sb="3" eb="5">
      <t>セタイ</t>
    </rPh>
    <rPh sb="7" eb="10">
      <t>チュウガクセイ</t>
    </rPh>
    <rPh sb="10" eb="12">
      <t>イカ</t>
    </rPh>
    <rPh sb="13" eb="14">
      <t>コ</t>
    </rPh>
    <rPh sb="17" eb="20">
      <t>コウレイシャ</t>
    </rPh>
    <rPh sb="23" eb="24">
      <t>サイ</t>
    </rPh>
    <rPh sb="24" eb="26">
      <t>イジョウ</t>
    </rPh>
    <rPh sb="28" eb="30">
      <t>ショウガイ</t>
    </rPh>
    <rPh sb="33" eb="34">
      <t>カタ</t>
    </rPh>
    <rPh sb="34" eb="35">
      <t>ナド</t>
    </rPh>
    <rPh sb="36" eb="37">
      <t>イ</t>
    </rPh>
    <rPh sb="38" eb="40">
      <t>バアイ</t>
    </rPh>
    <rPh sb="41" eb="43">
      <t>ショトク</t>
    </rPh>
    <rPh sb="43" eb="45">
      <t>キジュン</t>
    </rPh>
    <rPh sb="48" eb="49">
      <t>マン</t>
    </rPh>
    <rPh sb="50" eb="51">
      <t>セン</t>
    </rPh>
    <rPh sb="51" eb="52">
      <t>エン</t>
    </rPh>
    <rPh sb="52" eb="54">
      <t>イカ</t>
    </rPh>
    <phoneticPr fontId="1"/>
  </si>
  <si>
    <r>
      <t>町営住宅の入居資格の一つとして、「１ヶ月当たりの世帯の所得が</t>
    </r>
    <r>
      <rPr>
        <b/>
        <u/>
        <sz val="16"/>
        <color theme="1"/>
        <rFont val="HGPｺﾞｼｯｸM"/>
        <family val="3"/>
        <charset val="128"/>
      </rPr>
      <t>１５万８千円以下</t>
    </r>
    <r>
      <rPr>
        <sz val="16"/>
        <color theme="1"/>
        <rFont val="HGPｺﾞｼｯｸM"/>
        <family val="3"/>
        <charset val="128"/>
      </rPr>
      <t>の世帯である」という条件があります。</t>
    </r>
    <rPh sb="0" eb="2">
      <t>チョウエイ</t>
    </rPh>
    <rPh sb="2" eb="4">
      <t>ジュウタク</t>
    </rPh>
    <rPh sb="5" eb="7">
      <t>ニュウキョ</t>
    </rPh>
    <rPh sb="7" eb="9">
      <t>シカク</t>
    </rPh>
    <rPh sb="10" eb="11">
      <t>ヒト</t>
    </rPh>
    <rPh sb="19" eb="20">
      <t>ゲツ</t>
    </rPh>
    <rPh sb="20" eb="21">
      <t>ア</t>
    </rPh>
    <rPh sb="24" eb="26">
      <t>セタイ</t>
    </rPh>
    <rPh sb="27" eb="29">
      <t>ショトク</t>
    </rPh>
    <rPh sb="32" eb="33">
      <t>マン</t>
    </rPh>
    <rPh sb="34" eb="36">
      <t>センエン</t>
    </rPh>
    <rPh sb="36" eb="38">
      <t>イカ</t>
    </rPh>
    <rPh sb="39" eb="41">
      <t>セタイ</t>
    </rPh>
    <rPh sb="48" eb="50">
      <t>ジョウケン</t>
    </rPh>
    <phoneticPr fontId="1"/>
  </si>
  <si>
    <t>所得月額算定表</t>
    <rPh sb="0" eb="2">
      <t>ショトク</t>
    </rPh>
    <rPh sb="2" eb="3">
      <t>ツキ</t>
    </rPh>
    <rPh sb="3" eb="4">
      <t>ガク</t>
    </rPh>
    <rPh sb="4" eb="6">
      <t>サンテイ</t>
    </rPh>
    <rPh sb="6" eb="7">
      <t>ヒョウ</t>
    </rPh>
    <phoneticPr fontId="1"/>
  </si>
  <si>
    <t>　　　「その他の所得」とは、事業所得、利子所得、配当所得、不動産所得、雑所得などの所得です。</t>
    <rPh sb="6" eb="7">
      <t>タ</t>
    </rPh>
    <rPh sb="8" eb="10">
      <t>ショトク</t>
    </rPh>
    <rPh sb="14" eb="16">
      <t>ジギョウ</t>
    </rPh>
    <rPh sb="16" eb="18">
      <t>ショトク</t>
    </rPh>
    <rPh sb="19" eb="21">
      <t>リシ</t>
    </rPh>
    <rPh sb="21" eb="23">
      <t>ショトク</t>
    </rPh>
    <rPh sb="24" eb="26">
      <t>ハイトウ</t>
    </rPh>
    <rPh sb="26" eb="28">
      <t>ショトク</t>
    </rPh>
    <rPh sb="29" eb="32">
      <t>フドウサン</t>
    </rPh>
    <rPh sb="32" eb="34">
      <t>ショトク</t>
    </rPh>
    <rPh sb="35" eb="38">
      <t>ザツショトク</t>
    </rPh>
    <rPh sb="41" eb="43">
      <t>ショトク</t>
    </rPh>
    <phoneticPr fontId="1"/>
  </si>
  <si>
    <t>都市建設課住宅管理係　0136-44-2121</t>
    <rPh sb="0" eb="2">
      <t>トシ</t>
    </rPh>
    <rPh sb="2" eb="4">
      <t>ケンセツ</t>
    </rPh>
    <rPh sb="4" eb="5">
      <t>カ</t>
    </rPh>
    <rPh sb="5" eb="7">
      <t>ジュウタク</t>
    </rPh>
    <rPh sb="7" eb="9">
      <t>カンリ</t>
    </rPh>
    <rPh sb="9" eb="10">
      <t>カカリ</t>
    </rPh>
    <phoneticPr fontId="1"/>
  </si>
  <si>
    <t>2022/7/13更新</t>
    <rPh sb="9" eb="11">
      <t>コウシン</t>
    </rPh>
    <phoneticPr fontId="1"/>
  </si>
  <si>
    <t>ひとり親</t>
    <rPh sb="3" eb="4">
      <t>オヤ</t>
    </rPh>
    <phoneticPr fontId="1"/>
  </si>
  <si>
    <t>人</t>
    <rPh sb="0" eb="1">
      <t>ヒト</t>
    </rPh>
    <phoneticPr fontId="1"/>
  </si>
  <si>
    <t>※所得金額が10万円未満の方はその額</t>
    <rPh sb="1" eb="3">
      <t>ショトク</t>
    </rPh>
    <rPh sb="3" eb="5">
      <t>キンガク</t>
    </rPh>
    <rPh sb="8" eb="10">
      <t>マンエン</t>
    </rPh>
    <rPh sb="10" eb="12">
      <t>ミマン</t>
    </rPh>
    <rPh sb="13" eb="14">
      <t>カタ</t>
    </rPh>
    <rPh sb="17" eb="18">
      <t>ガク</t>
    </rPh>
    <phoneticPr fontId="1"/>
  </si>
  <si>
    <t>同居親族・扶養親族</t>
    <rPh sb="0" eb="2">
      <t>ドウキョ</t>
    </rPh>
    <rPh sb="2" eb="4">
      <t>シンゾク</t>
    </rPh>
    <rPh sb="5" eb="7">
      <t>フヨウ</t>
    </rPh>
    <rPh sb="7" eb="9">
      <t>シンゾク</t>
    </rPh>
    <phoneticPr fontId="1"/>
  </si>
  <si>
    <t>※基礎控除振替控除を控除した残額が27万円未満の方はその額</t>
    <rPh sb="1" eb="3">
      <t>キソ</t>
    </rPh>
    <rPh sb="3" eb="5">
      <t>コウジョ</t>
    </rPh>
    <rPh sb="5" eb="7">
      <t>フリカエ</t>
    </rPh>
    <rPh sb="7" eb="9">
      <t>コウジョ</t>
    </rPh>
    <rPh sb="10" eb="12">
      <t>コウジョ</t>
    </rPh>
    <rPh sb="14" eb="16">
      <t>ザンガク</t>
    </rPh>
    <rPh sb="19" eb="21">
      <t>マンエン</t>
    </rPh>
    <rPh sb="21" eb="23">
      <t>ミマン</t>
    </rPh>
    <rPh sb="24" eb="25">
      <t>カタ</t>
    </rPh>
    <rPh sb="28" eb="29">
      <t>ガク</t>
    </rPh>
    <phoneticPr fontId="1"/>
  </si>
  <si>
    <t>※基礎控除振替控除を控除した残額が35万円未満の方はその額</t>
    <rPh sb="1" eb="3">
      <t>キソ</t>
    </rPh>
    <rPh sb="3" eb="5">
      <t>コウジョ</t>
    </rPh>
    <rPh sb="5" eb="7">
      <t>フリカエ</t>
    </rPh>
    <rPh sb="7" eb="9">
      <t>コウジョ</t>
    </rPh>
    <rPh sb="10" eb="12">
      <t>コウジョ</t>
    </rPh>
    <rPh sb="14" eb="16">
      <t>ザンガク</t>
    </rPh>
    <rPh sb="19" eb="21">
      <t>マンエン</t>
    </rPh>
    <rPh sb="21" eb="23">
      <t>ミマン</t>
    </rPh>
    <rPh sb="24" eb="25">
      <t>カタ</t>
    </rPh>
    <rPh sb="28" eb="29">
      <t>ガク</t>
    </rPh>
    <phoneticPr fontId="1"/>
  </si>
  <si>
    <t>基礎控除振替控除</t>
    <rPh sb="0" eb="2">
      <t>キソ</t>
    </rPh>
    <rPh sb="2" eb="4">
      <t>コウジョ</t>
    </rPh>
    <rPh sb="4" eb="6">
      <t>フリカエ</t>
    </rPh>
    <rPh sb="6" eb="8">
      <t>コウジョ</t>
    </rPh>
    <phoneticPr fontId="1"/>
  </si>
  <si>
    <t>　　　源泉徴収票をご用意の方→「支払金額」欄の数字を入力してください。</t>
    <rPh sb="3" eb="5">
      <t>ゲンセン</t>
    </rPh>
    <rPh sb="5" eb="8">
      <t>チョウシュウヒョウ</t>
    </rPh>
    <rPh sb="10" eb="12">
      <t>ヨウイ</t>
    </rPh>
    <rPh sb="13" eb="14">
      <t>カタ</t>
    </rPh>
    <phoneticPr fontId="1"/>
  </si>
  <si>
    <t>　　　給与明細をご用意の方→「総支給額」欄×１２をした数字を入力してください。（賞与等ある方は適宜、加算してください。）</t>
    <rPh sb="3" eb="5">
      <t>キュウヨ</t>
    </rPh>
    <rPh sb="5" eb="7">
      <t>メイサイ</t>
    </rPh>
    <rPh sb="9" eb="11">
      <t>ヨウイ</t>
    </rPh>
    <rPh sb="12" eb="13">
      <t>カタ</t>
    </rPh>
    <phoneticPr fontId="1"/>
  </si>
  <si>
    <r>
      <t>この表は、あくまでも参考にしていただくためのものです。</t>
    </r>
    <r>
      <rPr>
        <b/>
        <u/>
        <sz val="14"/>
        <color theme="1"/>
        <rFont val="HGPｺﾞｼｯｸM"/>
        <family val="3"/>
        <charset val="128"/>
      </rPr>
      <t>詳細はお気軽にお問い合わせください。　⇒</t>
    </r>
    <rPh sb="2" eb="3">
      <t>ヒョウ</t>
    </rPh>
    <rPh sb="10" eb="12">
      <t>サンコウ</t>
    </rPh>
    <rPh sb="27" eb="29">
      <t>ショウサイ</t>
    </rPh>
    <rPh sb="31" eb="33">
      <t>キガル</t>
    </rPh>
    <rPh sb="35" eb="36">
      <t>ト</t>
    </rPh>
    <rPh sb="37" eb="3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</si>
</sst>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_ "/>
    <numFmt numFmtId="178" formatCode="#;\0;0"/>
    <numFmt numFmtId="179" formatCode="0&quot;人&quot;"/>
    <numFmt numFmtId="180" formatCode="#,##0;[Red]#,##0"/>
    <numFmt numFmtId="182" formatCode="[$-F800]dddd\,\ mmmm\ dd\,\ yyyy"/>
    <numFmt numFmtId="183" formatCode="General&quot;か&quot;&quot;月&quot;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u/>
      <sz val="14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2"/>
      <color theme="1"/>
      <name val="ＭＳ Ｐゴシック"/>
      <family val="2"/>
      <scheme val="minor"/>
    </font>
    <font>
      <sz val="16"/>
      <color theme="1"/>
      <name val="HGPｺﾞｼｯｸM"/>
      <family val="3"/>
      <charset val="128"/>
    </font>
    <font>
      <u/>
      <sz val="14"/>
      <color theme="1"/>
      <name val="HGPｺﾞｼｯｸM"/>
      <family val="3"/>
      <charset val="128"/>
    </font>
    <font>
      <sz val="14"/>
      <color rgb="FF00B0F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b/>
      <u/>
      <sz val="16"/>
      <color theme="1"/>
      <name val="HGPｺﾞｼｯｸM"/>
      <family val="3"/>
      <charset val="128"/>
    </font>
    <font>
      <sz val="9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4"/>
      <color rgb="FFFF0000"/>
      <name val="HGPｺﾞｼｯｸM"/>
      <family val="3"/>
      <charset val="128"/>
    </font>
    <font>
      <u/>
      <sz val="11"/>
      <color rgb="FFFF0000"/>
      <name val="ＭＳ Ｐゴシック"/>
      <family val="2"/>
      <scheme val="minor"/>
    </font>
    <font>
      <u/>
      <sz val="12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76" fontId="0" fillId="0" borderId="0" xfId="0" applyNumberFormat="1"/>
    <xf numFmtId="177" fontId="0" fillId="0" borderId="0" xfId="0" applyNumberFormat="1"/>
    <xf numFmtId="177" fontId="0" fillId="0" borderId="0" xfId="0" applyNumberFormat="1" applyAlignment="1">
      <alignment horizontal="center"/>
    </xf>
    <xf numFmtId="177" fontId="0" fillId="0" borderId="0" xfId="0" applyNumberFormat="1" applyFill="1"/>
    <xf numFmtId="0" fontId="0" fillId="0" borderId="0" xfId="0" applyFill="1"/>
    <xf numFmtId="177" fontId="0" fillId="0" borderId="0" xfId="0" applyNumberFormat="1" applyFill="1" applyBorder="1"/>
    <xf numFmtId="178" fontId="5" fillId="0" borderId="0" xfId="1" applyNumberFormat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180" fontId="0" fillId="0" borderId="0" xfId="1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 applyFill="1" applyBorder="1"/>
    <xf numFmtId="0" fontId="12" fillId="0" borderId="0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10" fillId="0" borderId="0" xfId="0" applyFont="1" applyAlignment="1"/>
    <xf numFmtId="0" fontId="16" fillId="0" borderId="0" xfId="0" applyFont="1" applyAlignment="1"/>
    <xf numFmtId="177" fontId="2" fillId="0" borderId="0" xfId="0" applyNumberFormat="1" applyFont="1" applyFill="1"/>
    <xf numFmtId="0" fontId="8" fillId="0" borderId="0" xfId="0" applyFont="1" applyAlignment="1">
      <alignment horizontal="left"/>
    </xf>
    <xf numFmtId="0" fontId="8" fillId="3" borderId="0" xfId="0" applyFont="1" applyFill="1"/>
    <xf numFmtId="0" fontId="0" fillId="3" borderId="0" xfId="0" applyFill="1"/>
    <xf numFmtId="177" fontId="2" fillId="4" borderId="4" xfId="0" applyNumberFormat="1" applyFont="1" applyFill="1" applyBorder="1" applyAlignment="1">
      <alignment horizontal="right"/>
    </xf>
    <xf numFmtId="177" fontId="2" fillId="4" borderId="5" xfId="0" applyNumberFormat="1" applyFont="1" applyFill="1" applyBorder="1" applyAlignment="1">
      <alignment horizontal="center"/>
    </xf>
    <xf numFmtId="177" fontId="0" fillId="4" borderId="4" xfId="0" applyNumberFormat="1" applyFill="1" applyBorder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82" fontId="0" fillId="0" borderId="0" xfId="0" applyNumberFormat="1"/>
    <xf numFmtId="0" fontId="7" fillId="0" borderId="0" xfId="0" applyFont="1" applyAlignment="1">
      <alignment shrinkToFit="1"/>
    </xf>
    <xf numFmtId="179" fontId="2" fillId="4" borderId="0" xfId="0" applyNumberFormat="1" applyFont="1" applyFill="1" applyBorder="1"/>
    <xf numFmtId="0" fontId="18" fillId="0" borderId="0" xfId="0" applyFont="1"/>
    <xf numFmtId="49" fontId="0" fillId="4" borderId="1" xfId="0" applyNumberFormat="1" applyFill="1" applyBorder="1" applyAlignment="1">
      <alignment horizontal="center"/>
    </xf>
    <xf numFmtId="0" fontId="0" fillId="5" borderId="0" xfId="0" applyFill="1"/>
    <xf numFmtId="0" fontId="11" fillId="5" borderId="0" xfId="0" applyFont="1" applyFill="1"/>
    <xf numFmtId="177" fontId="11" fillId="5" borderId="0" xfId="0" applyNumberFormat="1" applyFont="1" applyFill="1" applyAlignment="1">
      <alignment horizontal="right"/>
    </xf>
    <xf numFmtId="177" fontId="11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177" fontId="21" fillId="5" borderId="0" xfId="0" applyNumberFormat="1" applyFont="1" applyFill="1" applyAlignment="1">
      <alignment horizontal="center"/>
    </xf>
    <xf numFmtId="177" fontId="21" fillId="2" borderId="3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2" xfId="0" applyFont="1" applyBorder="1" applyAlignment="1">
      <alignment horizontal="center"/>
    </xf>
    <xf numFmtId="183" fontId="11" fillId="5" borderId="0" xfId="0" applyNumberFormat="1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</cellXfs>
  <cellStyles count="2">
    <cellStyle name="桁区切り" xfId="1" builtinId="6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abSelected="1" view="pageBreakPreview" topLeftCell="A4" zoomScaleNormal="85" zoomScaleSheetLayoutView="100" workbookViewId="0">
      <selection activeCell="G16" sqref="G16"/>
    </sheetView>
  </sheetViews>
  <sheetFormatPr defaultRowHeight="13.5" x14ac:dyDescent="0.15"/>
  <cols>
    <col min="2" max="2" width="11.5" bestFit="1" customWidth="1"/>
    <col min="3" max="3" width="3.75" bestFit="1" customWidth="1"/>
    <col min="4" max="4" width="9.875" hidden="1" customWidth="1"/>
    <col min="5" max="5" width="11" bestFit="1" customWidth="1"/>
    <col min="6" max="6" width="4.625" customWidth="1"/>
    <col min="7" max="7" width="43.75" customWidth="1"/>
    <col min="8" max="8" width="4.375" bestFit="1" customWidth="1"/>
    <col min="9" max="9" width="3.375" bestFit="1" customWidth="1"/>
    <col min="10" max="10" width="4.125" customWidth="1"/>
    <col min="11" max="11" width="8.75" customWidth="1"/>
    <col min="12" max="12" width="6.875" customWidth="1"/>
    <col min="13" max="13" width="8.75" customWidth="1"/>
    <col min="14" max="14" width="14.375" customWidth="1"/>
  </cols>
  <sheetData>
    <row r="1" spans="1:14" ht="30.75" x14ac:dyDescent="0.3">
      <c r="A1" s="24" t="s">
        <v>37</v>
      </c>
      <c r="B1" s="23"/>
      <c r="C1" s="23"/>
      <c r="D1" s="23"/>
      <c r="E1" s="16"/>
      <c r="N1" s="35" t="s">
        <v>40</v>
      </c>
    </row>
    <row r="2" spans="1:14" ht="7.5" customHeight="1" x14ac:dyDescent="0.2">
      <c r="A2" s="3"/>
    </row>
    <row r="3" spans="1:14" ht="18.75" x14ac:dyDescent="0.2">
      <c r="A3" s="32" t="s">
        <v>36</v>
      </c>
    </row>
    <row r="4" spans="1:14" ht="17.25" x14ac:dyDescent="0.2">
      <c r="A4" s="18" t="s">
        <v>35</v>
      </c>
    </row>
    <row r="5" spans="1:14" ht="17.25" x14ac:dyDescent="0.2">
      <c r="A5" s="27" t="s">
        <v>30</v>
      </c>
      <c r="B5" s="28"/>
      <c r="C5" s="28"/>
      <c r="D5" s="28"/>
      <c r="E5" s="28"/>
      <c r="F5" s="28"/>
      <c r="G5" s="28"/>
    </row>
    <row r="6" spans="1:14" ht="17.25" x14ac:dyDescent="0.2">
      <c r="A6" s="18" t="s">
        <v>29</v>
      </c>
    </row>
    <row r="7" spans="1:14" s="53" customFormat="1" ht="17.25" x14ac:dyDescent="0.2">
      <c r="A7" s="50" t="s">
        <v>50</v>
      </c>
      <c r="B7" s="51"/>
      <c r="C7" s="52"/>
      <c r="D7" s="52"/>
      <c r="E7" s="52"/>
      <c r="F7" s="52"/>
      <c r="G7" s="52"/>
      <c r="H7" s="51"/>
      <c r="I7" s="51"/>
      <c r="J7" s="51"/>
      <c r="L7" s="26" t="s">
        <v>39</v>
      </c>
    </row>
    <row r="8" spans="1:14" ht="14.25" x14ac:dyDescent="0.15">
      <c r="C8" s="17"/>
      <c r="D8" s="17"/>
      <c r="E8" s="17"/>
      <c r="F8" s="17"/>
    </row>
    <row r="9" spans="1:14" ht="17.25" x14ac:dyDescent="0.2">
      <c r="A9" s="33" t="s">
        <v>34</v>
      </c>
      <c r="B9" s="33"/>
      <c r="C9" s="33"/>
      <c r="D9" s="33"/>
    </row>
    <row r="10" spans="1:14" x14ac:dyDescent="0.15">
      <c r="A10" s="14" t="s">
        <v>48</v>
      </c>
      <c r="B10" s="14"/>
      <c r="C10" s="14"/>
      <c r="D10" s="14"/>
      <c r="F10" s="14"/>
      <c r="G10" s="14"/>
      <c r="H10" s="14"/>
      <c r="I10" s="14"/>
      <c r="J10" s="14"/>
    </row>
    <row r="11" spans="1:14" x14ac:dyDescent="0.15">
      <c r="A11" s="14" t="s">
        <v>49</v>
      </c>
      <c r="B11" s="14"/>
      <c r="C11" s="14"/>
      <c r="D11" s="14"/>
      <c r="F11" s="14"/>
      <c r="G11" s="14"/>
      <c r="H11" s="14"/>
      <c r="I11" s="14"/>
      <c r="J11" s="14"/>
    </row>
    <row r="12" spans="1:14" ht="18" thickBot="1" x14ac:dyDescent="0.25">
      <c r="A12" s="34" t="s">
        <v>25</v>
      </c>
      <c r="B12" s="34"/>
      <c r="C12" s="34"/>
      <c r="D12" s="34"/>
      <c r="G12" s="21" t="s">
        <v>4</v>
      </c>
    </row>
    <row r="13" spans="1:14" ht="15" thickBot="1" x14ac:dyDescent="0.2">
      <c r="A13" s="13" t="s">
        <v>0</v>
      </c>
      <c r="B13" s="29"/>
      <c r="C13" s="30" t="s">
        <v>20</v>
      </c>
      <c r="D13" s="9">
        <f>IF(B13&gt;1628000,IF(B13&lt;6600000,_xlfn.FLOOR.MATH(B13,4000),B13),B13)</f>
        <v>0</v>
      </c>
      <c r="E13" s="10">
        <f>IF(D13&lt;6600001,IF(D13&lt;1800001,IF(D13&gt;1625000,(D13-(D13*0.4)),D13-650000),IF(D13&gt;3600000,(D13-((D13*0.2)+540000)),(D13-((D13*0.3)+180000)))),IF(D13&gt;10000000,D13-2200000,(D13-((D13*0.1)+1200000))))</f>
        <v>-650000</v>
      </c>
      <c r="F13" s="10"/>
      <c r="G13" s="36" t="s">
        <v>47</v>
      </c>
      <c r="H13" s="39"/>
      <c r="I13" s="37" t="s">
        <v>42</v>
      </c>
      <c r="J13" s="2" t="s">
        <v>6</v>
      </c>
      <c r="K13" s="4">
        <v>100000</v>
      </c>
      <c r="L13" s="2" t="s">
        <v>7</v>
      </c>
      <c r="M13" s="5">
        <f>H13*K13</f>
        <v>0</v>
      </c>
      <c r="N13" s="38" t="s">
        <v>43</v>
      </c>
    </row>
    <row r="14" spans="1:14" ht="15" thickBot="1" x14ac:dyDescent="0.2">
      <c r="A14" s="13" t="s">
        <v>1</v>
      </c>
      <c r="B14" s="29"/>
      <c r="C14" s="30" t="s">
        <v>20</v>
      </c>
      <c r="D14" s="9">
        <f t="shared" ref="D14:D19" si="0">IF(B14&gt;1628000,IF(B14&lt;6600000,_xlfn.FLOOR.MATH(B14,4000),B14),B14)</f>
        <v>0</v>
      </c>
      <c r="E14" s="10">
        <f t="shared" ref="E14:E19" si="1">IF(D14&lt;6600001,IF(D14&lt;1800001,IF(D14&gt;1625000,(D14-(D14*0.4)),D14-650000),IF(D14&gt;3600000,(D14-((D14*0.2)+540000)),(D14-((D14*0.3)+180000)))),IF(D14&gt;10000000,D14-2200000,(D14-((D14*0.1)+1200000))))</f>
        <v>-650000</v>
      </c>
      <c r="F14" s="10"/>
      <c r="G14" s="15" t="s">
        <v>44</v>
      </c>
      <c r="H14" s="39"/>
      <c r="I14" s="37" t="s">
        <v>42</v>
      </c>
      <c r="J14" s="2" t="s">
        <v>6</v>
      </c>
      <c r="K14" s="4">
        <v>380000</v>
      </c>
      <c r="L14" s="2" t="s">
        <v>7</v>
      </c>
      <c r="M14" s="5">
        <f>H14*K14</f>
        <v>0</v>
      </c>
    </row>
    <row r="15" spans="1:14" ht="15" thickBot="1" x14ac:dyDescent="0.2">
      <c r="A15" s="13" t="s">
        <v>2</v>
      </c>
      <c r="B15" s="29"/>
      <c r="C15" s="30" t="s">
        <v>20</v>
      </c>
      <c r="D15" s="9">
        <f t="shared" si="0"/>
        <v>0</v>
      </c>
      <c r="E15" s="10">
        <f t="shared" si="1"/>
        <v>-650000</v>
      </c>
      <c r="F15" s="10"/>
      <c r="G15" s="15" t="s">
        <v>5</v>
      </c>
      <c r="H15" s="39"/>
      <c r="I15" s="37" t="s">
        <v>42</v>
      </c>
      <c r="J15" s="2" t="s">
        <v>6</v>
      </c>
      <c r="K15" s="4">
        <v>100000</v>
      </c>
      <c r="L15" s="2" t="s">
        <v>9</v>
      </c>
      <c r="M15" s="5">
        <f>H15*K15</f>
        <v>0</v>
      </c>
    </row>
    <row r="16" spans="1:14" ht="15" thickBot="1" x14ac:dyDescent="0.2">
      <c r="A16" s="13" t="s">
        <v>3</v>
      </c>
      <c r="B16" s="29"/>
      <c r="C16" s="30" t="s">
        <v>20</v>
      </c>
      <c r="D16" s="9">
        <f t="shared" si="0"/>
        <v>0</v>
      </c>
      <c r="E16" s="10">
        <f t="shared" si="1"/>
        <v>-650000</v>
      </c>
      <c r="F16" s="10"/>
      <c r="G16" s="15" t="s">
        <v>10</v>
      </c>
      <c r="H16" s="39"/>
      <c r="I16" s="37" t="s">
        <v>42</v>
      </c>
      <c r="J16" s="2" t="s">
        <v>6</v>
      </c>
      <c r="K16" s="4">
        <v>100000</v>
      </c>
      <c r="L16" s="2" t="s">
        <v>9</v>
      </c>
      <c r="M16" s="5">
        <f>H16*K16</f>
        <v>0</v>
      </c>
    </row>
    <row r="17" spans="1:14" ht="15" thickBot="1" x14ac:dyDescent="0.2">
      <c r="A17" s="13" t="s">
        <v>11</v>
      </c>
      <c r="B17" s="29"/>
      <c r="C17" s="30" t="s">
        <v>20</v>
      </c>
      <c r="D17" s="9">
        <f t="shared" si="0"/>
        <v>0</v>
      </c>
      <c r="E17" s="10">
        <f t="shared" si="1"/>
        <v>-650000</v>
      </c>
      <c r="F17" s="10"/>
      <c r="G17" s="15" t="s">
        <v>14</v>
      </c>
      <c r="H17" s="39"/>
      <c r="I17" s="37" t="s">
        <v>42</v>
      </c>
      <c r="J17" s="2" t="s">
        <v>6</v>
      </c>
      <c r="K17" s="4">
        <v>250000</v>
      </c>
      <c r="L17" s="2" t="s">
        <v>9</v>
      </c>
      <c r="M17" s="5">
        <f>H17*K17</f>
        <v>0</v>
      </c>
    </row>
    <row r="18" spans="1:14" ht="15" thickBot="1" x14ac:dyDescent="0.2">
      <c r="A18" s="13" t="s">
        <v>12</v>
      </c>
      <c r="B18" s="29"/>
      <c r="C18" s="30" t="s">
        <v>20</v>
      </c>
      <c r="D18" s="9">
        <f t="shared" si="0"/>
        <v>0</v>
      </c>
      <c r="E18" s="10">
        <f t="shared" si="1"/>
        <v>-650000</v>
      </c>
      <c r="F18" s="10"/>
      <c r="G18" s="15" t="s">
        <v>15</v>
      </c>
      <c r="H18" s="39"/>
      <c r="I18" s="37" t="s">
        <v>42</v>
      </c>
      <c r="J18" s="2" t="s">
        <v>6</v>
      </c>
      <c r="K18" s="4">
        <v>270000</v>
      </c>
      <c r="L18" s="2" t="s">
        <v>9</v>
      </c>
      <c r="M18" s="5">
        <f>H18*K18</f>
        <v>0</v>
      </c>
    </row>
    <row r="19" spans="1:14" ht="15" thickBot="1" x14ac:dyDescent="0.2">
      <c r="A19" s="13" t="s">
        <v>13</v>
      </c>
      <c r="B19" s="29"/>
      <c r="C19" s="30" t="s">
        <v>20</v>
      </c>
      <c r="D19" s="9">
        <f t="shared" si="0"/>
        <v>0</v>
      </c>
      <c r="E19" s="10">
        <f t="shared" si="1"/>
        <v>-650000</v>
      </c>
      <c r="F19" s="10"/>
      <c r="G19" s="15" t="s">
        <v>16</v>
      </c>
      <c r="H19" s="39"/>
      <c r="I19" s="37" t="s">
        <v>42</v>
      </c>
      <c r="J19" s="2" t="s">
        <v>6</v>
      </c>
      <c r="K19" s="4">
        <v>400000</v>
      </c>
      <c r="L19" s="2" t="s">
        <v>9</v>
      </c>
      <c r="M19" s="5">
        <f>H19*K19</f>
        <v>0</v>
      </c>
    </row>
    <row r="20" spans="1:14" ht="15" thickBot="1" x14ac:dyDescent="0.2">
      <c r="B20" s="7"/>
      <c r="C20" s="7"/>
      <c r="D20" s="7"/>
      <c r="G20" s="15" t="s">
        <v>17</v>
      </c>
      <c r="H20" s="39"/>
      <c r="I20" s="37" t="s">
        <v>42</v>
      </c>
      <c r="J20" s="2" t="s">
        <v>6</v>
      </c>
      <c r="K20" s="4">
        <v>270000</v>
      </c>
      <c r="L20" s="2" t="s">
        <v>9</v>
      </c>
      <c r="M20" s="5">
        <f>H20*K20</f>
        <v>0</v>
      </c>
      <c r="N20" s="38" t="s">
        <v>45</v>
      </c>
    </row>
    <row r="21" spans="1:14" ht="15" thickBot="1" x14ac:dyDescent="0.2">
      <c r="B21" s="7"/>
      <c r="C21" s="7"/>
      <c r="D21" s="7"/>
      <c r="G21" s="15" t="s">
        <v>41</v>
      </c>
      <c r="H21" s="39"/>
      <c r="I21" s="37" t="s">
        <v>42</v>
      </c>
      <c r="J21" s="2" t="s">
        <v>6</v>
      </c>
      <c r="K21" s="4">
        <v>350000</v>
      </c>
      <c r="L21" s="2" t="s">
        <v>9</v>
      </c>
      <c r="M21" s="5">
        <f>H21*K21</f>
        <v>0</v>
      </c>
      <c r="N21" s="38" t="s">
        <v>46</v>
      </c>
    </row>
    <row r="22" spans="1:14" ht="18" thickBot="1" x14ac:dyDescent="0.25">
      <c r="A22" s="22" t="s">
        <v>31</v>
      </c>
      <c r="B22" s="22"/>
      <c r="C22" s="22"/>
      <c r="D22" s="22"/>
      <c r="E22" s="7"/>
      <c r="F22" s="7"/>
      <c r="H22" s="8"/>
      <c r="I22" s="8"/>
      <c r="J22" s="2"/>
      <c r="K22" s="4"/>
      <c r="L22" s="2"/>
      <c r="M22" s="5"/>
    </row>
    <row r="23" spans="1:14" ht="14.25" thickBot="1" x14ac:dyDescent="0.2">
      <c r="A23" s="13" t="s">
        <v>21</v>
      </c>
      <c r="B23" s="31"/>
      <c r="C23" s="30" t="s">
        <v>20</v>
      </c>
      <c r="D23" s="7"/>
      <c r="E23" s="10">
        <f>IF(B23&gt;=7700000,B23*0.95-1555000,IF(B23&gt;4100000,B23*0.85-785000,IF(B23&gt;3300000,B23*0.75-375000,IF(B23&gt;1200000,B23-1200000,0))))</f>
        <v>0</v>
      </c>
      <c r="F23" s="10"/>
      <c r="H23" s="8"/>
      <c r="I23" s="8"/>
      <c r="J23" s="2"/>
      <c r="K23" s="4"/>
      <c r="L23" s="2"/>
      <c r="M23" s="5"/>
    </row>
    <row r="24" spans="1:14" ht="14.25" thickBot="1" x14ac:dyDescent="0.2">
      <c r="A24" s="13" t="s">
        <v>22</v>
      </c>
      <c r="B24" s="31"/>
      <c r="C24" s="30" t="s">
        <v>20</v>
      </c>
      <c r="D24" s="7"/>
      <c r="E24" s="10">
        <f t="shared" ref="E24:E26" si="2">IF(B24&gt;=7700000,B24*0.95-1555000,IF(B24&gt;4100000,B24*0.85-785000,IF(B24&gt;3300000,B24*0.75-375000,IF(B24&gt;1200000,B24-1200000,0))))</f>
        <v>0</v>
      </c>
      <c r="F24" s="10"/>
      <c r="H24" s="8"/>
      <c r="I24" s="8"/>
      <c r="J24" s="2"/>
      <c r="K24" s="4"/>
      <c r="L24" s="2"/>
      <c r="M24" s="5"/>
    </row>
    <row r="25" spans="1:14" ht="14.25" thickBot="1" x14ac:dyDescent="0.2">
      <c r="A25" s="13" t="s">
        <v>23</v>
      </c>
      <c r="B25" s="31"/>
      <c r="C25" s="30" t="s">
        <v>20</v>
      </c>
      <c r="D25" s="7"/>
      <c r="E25" s="10">
        <f t="shared" si="2"/>
        <v>0</v>
      </c>
      <c r="F25" s="10"/>
      <c r="H25" s="8"/>
      <c r="I25" s="8"/>
      <c r="J25" s="2"/>
      <c r="K25" s="4"/>
      <c r="L25" s="2"/>
      <c r="M25" s="5"/>
    </row>
    <row r="26" spans="1:14" ht="14.25" thickBot="1" x14ac:dyDescent="0.2">
      <c r="A26" s="13" t="s">
        <v>24</v>
      </c>
      <c r="B26" s="31"/>
      <c r="C26" s="30" t="s">
        <v>20</v>
      </c>
      <c r="D26" s="7"/>
      <c r="E26" s="10">
        <f t="shared" si="2"/>
        <v>0</v>
      </c>
      <c r="F26" s="10"/>
      <c r="H26" s="8"/>
      <c r="I26" s="8"/>
      <c r="J26" s="2"/>
      <c r="K26" s="4"/>
      <c r="L26" s="2"/>
      <c r="M26" s="5"/>
    </row>
    <row r="27" spans="1:14" x14ac:dyDescent="0.15">
      <c r="B27" s="7"/>
      <c r="C27" s="7"/>
      <c r="D27" s="7"/>
      <c r="H27" s="8"/>
      <c r="I27" s="8"/>
      <c r="J27" s="2"/>
      <c r="K27" s="4"/>
      <c r="L27" s="2"/>
      <c r="M27" s="5"/>
    </row>
    <row r="28" spans="1:14" ht="18" thickBot="1" x14ac:dyDescent="0.25">
      <c r="A28" s="22" t="s">
        <v>32</v>
      </c>
      <c r="B28" s="22"/>
      <c r="C28" s="22"/>
      <c r="D28" s="22"/>
      <c r="H28" s="8"/>
      <c r="I28" s="8"/>
      <c r="J28" s="2"/>
      <c r="K28" s="4"/>
      <c r="L28" s="2"/>
      <c r="M28" s="5"/>
    </row>
    <row r="29" spans="1:14" ht="14.25" thickBot="1" x14ac:dyDescent="0.2">
      <c r="A29" s="13" t="s">
        <v>21</v>
      </c>
      <c r="B29" s="31"/>
      <c r="C29" s="30" t="s">
        <v>20</v>
      </c>
      <c r="D29" s="7"/>
      <c r="E29" s="10">
        <f>IF(B29&gt;=7700000,B29*0.95-1555000,IF(B29&gt;4100000,B29*0.85-785000,IF(B29&gt;1300000,B29*0.75-375000,IF(B29&gt;700000,B29-700000,0))))</f>
        <v>0</v>
      </c>
      <c r="H29" s="8"/>
      <c r="I29" s="8"/>
      <c r="J29" s="2"/>
      <c r="K29" s="4"/>
      <c r="L29" s="2"/>
      <c r="M29" s="5"/>
    </row>
    <row r="30" spans="1:14" ht="14.25" thickBot="1" x14ac:dyDescent="0.2">
      <c r="A30" s="13" t="s">
        <v>22</v>
      </c>
      <c r="B30" s="31"/>
      <c r="C30" s="30" t="s">
        <v>20</v>
      </c>
      <c r="D30" s="7"/>
      <c r="E30" s="10">
        <f t="shared" ref="E30:E32" si="3">IF(B30&gt;=7700000,B30*0.95-1555000,IF(B30&gt;4100000,B30*0.85-785000,IF(B30&gt;1300000,B30*0.75-375000,IF(B30&gt;700000,B30-700000,0))))</f>
        <v>0</v>
      </c>
      <c r="H30" s="8"/>
      <c r="I30" s="8"/>
      <c r="J30" s="2"/>
      <c r="K30" s="4"/>
      <c r="L30" s="2"/>
      <c r="M30" s="5"/>
    </row>
    <row r="31" spans="1:14" ht="14.25" thickBot="1" x14ac:dyDescent="0.2">
      <c r="A31" s="13" t="s">
        <v>23</v>
      </c>
      <c r="B31" s="31"/>
      <c r="C31" s="30" t="s">
        <v>20</v>
      </c>
      <c r="D31" s="7"/>
      <c r="E31" s="10">
        <f t="shared" si="3"/>
        <v>0</v>
      </c>
      <c r="H31" s="8"/>
      <c r="I31" s="8"/>
      <c r="J31" s="2"/>
      <c r="K31" s="4"/>
      <c r="L31" s="2"/>
      <c r="M31" s="5"/>
    </row>
    <row r="32" spans="1:14" ht="14.25" thickBot="1" x14ac:dyDescent="0.2">
      <c r="A32" s="13" t="s">
        <v>24</v>
      </c>
      <c r="B32" s="31"/>
      <c r="C32" s="30" t="s">
        <v>20</v>
      </c>
      <c r="D32" s="7"/>
      <c r="E32" s="10">
        <f t="shared" si="3"/>
        <v>0</v>
      </c>
      <c r="H32" s="8"/>
      <c r="I32" s="8"/>
      <c r="J32" s="2"/>
      <c r="K32" s="4"/>
      <c r="L32" s="2"/>
      <c r="M32" s="5"/>
    </row>
    <row r="33" spans="1:14" x14ac:dyDescent="0.15">
      <c r="B33" s="7"/>
      <c r="C33" s="25"/>
      <c r="D33" s="7"/>
      <c r="H33" s="8"/>
      <c r="I33" s="8"/>
      <c r="J33" s="2"/>
      <c r="K33" s="4"/>
      <c r="L33" s="2"/>
      <c r="M33" s="5"/>
    </row>
    <row r="34" spans="1:14" ht="18.75" x14ac:dyDescent="0.2">
      <c r="A34" s="20" t="s">
        <v>33</v>
      </c>
      <c r="B34" s="7"/>
      <c r="C34" s="7"/>
      <c r="D34" s="7"/>
      <c r="H34" s="8"/>
      <c r="I34" s="8"/>
      <c r="J34" s="2"/>
      <c r="K34" s="4"/>
      <c r="L34" s="2"/>
      <c r="M34" s="5"/>
    </row>
    <row r="35" spans="1:14" ht="14.25" thickBot="1" x14ac:dyDescent="0.2">
      <c r="A35" s="19" t="s">
        <v>38</v>
      </c>
      <c r="B35" s="7"/>
      <c r="C35" s="7"/>
      <c r="D35" s="7"/>
      <c r="H35" s="8"/>
      <c r="I35" s="8"/>
      <c r="J35" s="2"/>
      <c r="K35" s="4"/>
      <c r="L35" s="2"/>
      <c r="M35" s="5"/>
    </row>
    <row r="36" spans="1:14" ht="14.25" thickBot="1" x14ac:dyDescent="0.2">
      <c r="A36" s="13" t="s">
        <v>21</v>
      </c>
      <c r="B36" s="31"/>
      <c r="C36" s="30" t="s">
        <v>20</v>
      </c>
      <c r="D36" s="7"/>
      <c r="E36" s="6">
        <f>B36</f>
        <v>0</v>
      </c>
      <c r="H36" s="8"/>
      <c r="I36" s="8"/>
      <c r="J36" s="2"/>
      <c r="K36" s="4"/>
      <c r="L36" s="2"/>
      <c r="M36" s="5"/>
    </row>
    <row r="37" spans="1:14" ht="14.25" thickBot="1" x14ac:dyDescent="0.2">
      <c r="A37" s="13" t="s">
        <v>22</v>
      </c>
      <c r="B37" s="31"/>
      <c r="C37" s="30" t="s">
        <v>20</v>
      </c>
      <c r="D37" s="7"/>
      <c r="E37" s="6">
        <f t="shared" ref="E37:E39" si="4">B37</f>
        <v>0</v>
      </c>
      <c r="H37" s="8"/>
      <c r="I37" s="8"/>
      <c r="J37" s="2"/>
      <c r="K37" s="4"/>
      <c r="L37" s="2"/>
      <c r="M37" s="5"/>
    </row>
    <row r="38" spans="1:14" ht="14.25" thickBot="1" x14ac:dyDescent="0.2">
      <c r="A38" s="13" t="s">
        <v>23</v>
      </c>
      <c r="B38" s="31"/>
      <c r="C38" s="30" t="s">
        <v>20</v>
      </c>
      <c r="D38" s="7"/>
      <c r="E38" s="6">
        <f t="shared" si="4"/>
        <v>0</v>
      </c>
      <c r="H38" s="8"/>
      <c r="I38" s="8"/>
      <c r="J38" s="2"/>
      <c r="K38" s="4"/>
      <c r="L38" s="2"/>
      <c r="M38" s="5"/>
    </row>
    <row r="39" spans="1:14" ht="14.25" thickBot="1" x14ac:dyDescent="0.2">
      <c r="A39" s="13" t="s">
        <v>24</v>
      </c>
      <c r="B39" s="31"/>
      <c r="C39" s="30" t="s">
        <v>20</v>
      </c>
      <c r="D39" s="7"/>
      <c r="E39" s="6">
        <f t="shared" si="4"/>
        <v>0</v>
      </c>
      <c r="H39" s="8"/>
      <c r="I39" s="8"/>
      <c r="J39" s="2"/>
      <c r="K39" s="4"/>
      <c r="L39" s="2"/>
      <c r="M39" s="5"/>
    </row>
    <row r="40" spans="1:14" x14ac:dyDescent="0.15">
      <c r="B40" s="7"/>
      <c r="C40" s="7"/>
      <c r="H40" s="8"/>
      <c r="I40" s="8"/>
      <c r="J40" s="2"/>
      <c r="K40" s="4"/>
      <c r="L40" s="2"/>
      <c r="M40" s="5"/>
    </row>
    <row r="41" spans="1:14" ht="14.25" thickBot="1" x14ac:dyDescent="0.2">
      <c r="B41" s="5"/>
      <c r="C41" s="5"/>
      <c r="E41" s="12">
        <f>SUMIF(E13:E40,"&gt;0")</f>
        <v>0</v>
      </c>
      <c r="F41" s="12"/>
      <c r="H41" s="1"/>
      <c r="I41" s="1"/>
      <c r="M41" s="5">
        <f>SUM(M13:M21)</f>
        <v>0</v>
      </c>
    </row>
    <row r="42" spans="1:14" ht="18.75" x14ac:dyDescent="0.2">
      <c r="A42" s="40"/>
      <c r="B42" s="47" t="s">
        <v>26</v>
      </c>
      <c r="C42" s="41"/>
      <c r="D42" s="41"/>
      <c r="E42" s="41"/>
      <c r="F42" s="41"/>
      <c r="G42" s="47" t="s">
        <v>27</v>
      </c>
      <c r="H42" s="41"/>
      <c r="I42" s="41"/>
      <c r="J42" s="41"/>
      <c r="K42" s="41"/>
      <c r="L42" s="41"/>
      <c r="M42" s="41"/>
      <c r="N42" s="48" t="s">
        <v>28</v>
      </c>
    </row>
    <row r="43" spans="1:14" ht="15" thickBot="1" x14ac:dyDescent="0.2">
      <c r="A43" s="40"/>
      <c r="B43" s="42">
        <f>E41</f>
        <v>0</v>
      </c>
      <c r="C43" s="42"/>
      <c r="D43" s="43"/>
      <c r="E43" s="44" t="s">
        <v>8</v>
      </c>
      <c r="F43" s="44"/>
      <c r="G43" s="43">
        <f>M41</f>
        <v>0</v>
      </c>
      <c r="H43" s="44" t="s">
        <v>9</v>
      </c>
      <c r="I43" s="44"/>
      <c r="J43" s="45">
        <f>B43-G43</f>
        <v>0</v>
      </c>
      <c r="K43" s="44" t="s">
        <v>18</v>
      </c>
      <c r="L43" s="49">
        <v>12</v>
      </c>
      <c r="M43" s="44" t="s">
        <v>19</v>
      </c>
      <c r="N43" s="46">
        <f>J43/L43</f>
        <v>0</v>
      </c>
    </row>
    <row r="47" spans="1:14" x14ac:dyDescent="0.15">
      <c r="E47" s="11"/>
      <c r="F47" s="11"/>
      <c r="G47" s="5"/>
    </row>
  </sheetData>
  <mergeCells count="2">
    <mergeCell ref="A9:D9"/>
    <mergeCell ref="A12:D12"/>
  </mergeCells>
  <phoneticPr fontId="1"/>
  <conditionalFormatting sqref="N43">
    <cfRule type="expression" dxfId="1" priority="1">
      <formula>$N$43&gt;158000</formula>
    </cfRule>
    <cfRule type="expression" dxfId="0" priority="2">
      <formula>$N$43&lt;=158000</formula>
    </cfRule>
  </conditionalFormatting>
  <pageMargins left="1" right="1" top="1" bottom="1" header="0.5" footer="0.5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2022-07-13T04:48:53Z</dcterms:modified>
</cp:coreProperties>
</file>